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8t\Desktop\MBS\"/>
    </mc:Choice>
  </mc:AlternateContent>
  <bookViews>
    <workbookView xWindow="0" yWindow="0" windowWidth="10080" windowHeight="6195" activeTab="1"/>
  </bookViews>
  <sheets>
    <sheet name="District Food Group Averages" sheetId="3" r:id="rId1"/>
    <sheet name="Deidentified stores combined" sheetId="1" r:id="rId2"/>
    <sheet name="HFB and CFD" sheetId="4" r:id="rId3"/>
  </sheets>
  <definedNames>
    <definedName name="_xlnm.Print_Area" localSheetId="1">'Deidentified stores combined'!$A$1:$P$89</definedName>
  </definedNames>
  <calcPr calcId="162913"/>
</workbook>
</file>

<file path=xl/calcChain.xml><?xml version="1.0" encoding="utf-8"?>
<calcChain xmlns="http://schemas.openxmlformats.org/spreadsheetml/2006/main">
  <c r="K24" i="3" l="1"/>
  <c r="K20" i="3"/>
  <c r="K8" i="3"/>
  <c r="K12" i="3"/>
  <c r="L36" i="3" l="1"/>
  <c r="J35" i="3" l="1"/>
  <c r="D34" i="3"/>
  <c r="E34" i="3"/>
  <c r="F34" i="3"/>
  <c r="G34" i="3"/>
  <c r="H34" i="3"/>
  <c r="I34" i="3"/>
  <c r="J34" i="3"/>
  <c r="C34" i="3"/>
  <c r="L30" i="3"/>
  <c r="K30" i="3"/>
  <c r="L26" i="3"/>
  <c r="K26" i="3"/>
  <c r="L22" i="3"/>
  <c r="K22" i="3"/>
  <c r="L18" i="3"/>
  <c r="K18" i="3"/>
  <c r="L14" i="3"/>
  <c r="K14" i="3"/>
  <c r="L10" i="3"/>
  <c r="K10" i="3"/>
  <c r="K34" i="3" s="1"/>
  <c r="L6" i="3"/>
  <c r="L34" i="3" s="1"/>
  <c r="K6" i="3"/>
  <c r="L31" i="3"/>
  <c r="K31" i="3"/>
  <c r="L27" i="3"/>
  <c r="K27" i="3"/>
  <c r="L23" i="3"/>
  <c r="K23" i="3"/>
  <c r="L19" i="3"/>
  <c r="K19" i="3"/>
  <c r="L15" i="3"/>
  <c r="K15" i="3"/>
  <c r="L11" i="3"/>
  <c r="K11" i="3"/>
  <c r="L32" i="3"/>
  <c r="K32" i="3"/>
  <c r="L28" i="3"/>
  <c r="K28" i="3"/>
  <c r="L24" i="3"/>
  <c r="L20" i="3"/>
  <c r="L16" i="3"/>
  <c r="K16" i="3"/>
  <c r="L12" i="3"/>
  <c r="L8" i="3"/>
  <c r="L7" i="3"/>
  <c r="K7" i="3"/>
  <c r="H64" i="1"/>
  <c r="M64" i="1"/>
  <c r="K64" i="1"/>
  <c r="J64" i="1"/>
  <c r="I64" i="1"/>
  <c r="G64" i="1"/>
  <c r="F64" i="1"/>
  <c r="H13" i="1"/>
  <c r="F13" i="1"/>
  <c r="M13" i="1"/>
  <c r="K13" i="1"/>
  <c r="J13" i="1"/>
  <c r="I13" i="1"/>
  <c r="G13" i="1"/>
  <c r="M85" i="1"/>
  <c r="K85" i="1"/>
  <c r="J85" i="1"/>
  <c r="I85" i="1"/>
  <c r="H85" i="1"/>
  <c r="G85" i="1"/>
  <c r="F85" i="1"/>
  <c r="M47" i="1"/>
  <c r="K47" i="1"/>
  <c r="J47" i="1"/>
  <c r="I47" i="1"/>
  <c r="H47" i="1"/>
  <c r="G47" i="1"/>
  <c r="F47" i="1"/>
  <c r="K35" i="3" l="1"/>
  <c r="L35" i="3"/>
  <c r="D38" i="3"/>
  <c r="C38" i="3"/>
  <c r="H38" i="3"/>
  <c r="G38" i="3"/>
  <c r="E38" i="3" l="1"/>
  <c r="E39" i="3"/>
  <c r="D39" i="3" l="1"/>
  <c r="C39" i="3"/>
  <c r="J39" i="3"/>
  <c r="J38" i="3"/>
  <c r="I39" i="3"/>
  <c r="I38" i="3"/>
  <c r="F39" i="3"/>
  <c r="F38" i="3"/>
  <c r="K38" i="3" l="1"/>
  <c r="L39" i="3"/>
  <c r="K39" i="3"/>
  <c r="L38" i="3"/>
</calcChain>
</file>

<file path=xl/sharedStrings.xml><?xml version="1.0" encoding="utf-8"?>
<sst xmlns="http://schemas.openxmlformats.org/spreadsheetml/2006/main" count="798" uniqueCount="332">
  <si>
    <t>Quality vegetable</t>
  </si>
  <si>
    <t>P</t>
  </si>
  <si>
    <t>No</t>
  </si>
  <si>
    <t>Unknown</t>
  </si>
  <si>
    <t>C</t>
  </si>
  <si>
    <t>Yes</t>
  </si>
  <si>
    <t>400-799</t>
  </si>
  <si>
    <t>100-399</t>
  </si>
  <si>
    <t>800-1599</t>
  </si>
  <si>
    <t>MSG</t>
  </si>
  <si>
    <t>&gt;=1600</t>
  </si>
  <si>
    <t>Nutrition Policy</t>
  </si>
  <si>
    <t>Store Committee</t>
  </si>
  <si>
    <t>Number of Aboriginal Staff</t>
  </si>
  <si>
    <t>Number of Non Aboriginal Staff</t>
  </si>
  <si>
    <t>Healthy Food Basket</t>
  </si>
  <si>
    <t>Current Diet Basket</t>
  </si>
  <si>
    <t>Fruit (fresh) variety</t>
  </si>
  <si>
    <t>Fruit (fresh) quality</t>
  </si>
  <si>
    <t>Vegetable (fresh) quality</t>
  </si>
  <si>
    <t>Population</t>
  </si>
  <si>
    <t>Remote Stores Average:</t>
  </si>
  <si>
    <t>Supermarket</t>
  </si>
  <si>
    <t>Corner Store</t>
  </si>
  <si>
    <t>Fruit</t>
  </si>
  <si>
    <t>Takeaway</t>
  </si>
  <si>
    <t>Vegetables</t>
  </si>
  <si>
    <t>&lt;100</t>
  </si>
  <si>
    <t>East Arnhem</t>
  </si>
  <si>
    <t>NT Average</t>
  </si>
  <si>
    <t>HFB</t>
  </si>
  <si>
    <t>CDB</t>
  </si>
  <si>
    <t>Bread &amp; cereals</t>
  </si>
  <si>
    <t>Corner store</t>
  </si>
  <si>
    <t>Remote stores</t>
  </si>
  <si>
    <t>Meat &amp; alternative</t>
  </si>
  <si>
    <t>Dairy</t>
  </si>
  <si>
    <t>Other foods</t>
  </si>
  <si>
    <t>Total basket</t>
  </si>
  <si>
    <t>Current diet - basket</t>
  </si>
  <si>
    <t>Serve size</t>
  </si>
  <si>
    <t>Volume in basket</t>
  </si>
  <si>
    <t>Number serves</t>
  </si>
  <si>
    <t>Breads and Cereal</t>
  </si>
  <si>
    <t>Bread, white high fibre, iron enriched</t>
  </si>
  <si>
    <t>40g</t>
  </si>
  <si>
    <t>8400g</t>
  </si>
  <si>
    <t>12 x 700g loaves</t>
  </si>
  <si>
    <t>12 X 700g loaves</t>
  </si>
  <si>
    <t>Flour, white, plain</t>
  </si>
  <si>
    <t>50g</t>
  </si>
  <si>
    <t>4000g</t>
  </si>
  <si>
    <t>4 x 1kg bags</t>
  </si>
  <si>
    <t>Weetbix</t>
  </si>
  <si>
    <t>30g</t>
  </si>
  <si>
    <t>1500g</t>
  </si>
  <si>
    <t>4 X 375g packets</t>
  </si>
  <si>
    <t>1125g</t>
  </si>
  <si>
    <t>3 x 375g boxes</t>
  </si>
  <si>
    <t>Oats, rolled</t>
  </si>
  <si>
    <t>1000g</t>
  </si>
  <si>
    <t>2 x 500g packets</t>
  </si>
  <si>
    <t>0g</t>
  </si>
  <si>
    <t>-</t>
  </si>
  <si>
    <t>Rice, white</t>
  </si>
  <si>
    <t>35g</t>
  </si>
  <si>
    <t>2000g</t>
  </si>
  <si>
    <t>2 X 1kg packet</t>
  </si>
  <si>
    <t>2 minute noodles</t>
  </si>
  <si>
    <t>26g</t>
  </si>
  <si>
    <t>560g</t>
  </si>
  <si>
    <t>8 x 70g packets</t>
  </si>
  <si>
    <t>Spaghetti in tomato &amp; cheese sauce, canned</t>
  </si>
  <si>
    <t>200g</t>
  </si>
  <si>
    <t>840g</t>
  </si>
  <si>
    <t>2 x 420g tins</t>
  </si>
  <si>
    <t>Total serves</t>
  </si>
  <si>
    <t xml:space="preserve"> Recommended number serves </t>
  </si>
  <si>
    <t>Serves from ATSI Health survey</t>
  </si>
  <si>
    <t>Fruits</t>
  </si>
  <si>
    <t xml:space="preserve">Apple, red </t>
  </si>
  <si>
    <t>150g</t>
  </si>
  <si>
    <t>4500g</t>
  </si>
  <si>
    <t>30 apples</t>
  </si>
  <si>
    <t>3150g</t>
  </si>
  <si>
    <t>21 apples</t>
  </si>
  <si>
    <t>Orange, navel/valencia</t>
  </si>
  <si>
    <t>5075g</t>
  </si>
  <si>
    <t>35 oranges</t>
  </si>
  <si>
    <t>3045g</t>
  </si>
  <si>
    <t>21 oranges</t>
  </si>
  <si>
    <t>Banana</t>
  </si>
  <si>
    <t>4340g</t>
  </si>
  <si>
    <t>35 bananas</t>
  </si>
  <si>
    <t>3100g</t>
  </si>
  <si>
    <t>25 bananas</t>
  </si>
  <si>
    <t>Peach, canned in light syrup</t>
  </si>
  <si>
    <t>3280g</t>
  </si>
  <si>
    <t xml:space="preserve">8 x  410g cans </t>
  </si>
  <si>
    <t>Orange juice, 100% no added sugar</t>
  </si>
  <si>
    <t>125ml</t>
  </si>
  <si>
    <t>5000ml</t>
  </si>
  <si>
    <t>5 x 1 litre bottles</t>
  </si>
  <si>
    <t>4000ml</t>
  </si>
  <si>
    <t>4 x 1 litre bottles</t>
  </si>
  <si>
    <t>Recommended number serves</t>
  </si>
  <si>
    <t> 154</t>
  </si>
  <si>
    <t xml:space="preserve">Vegetables </t>
  </si>
  <si>
    <t>Tomato</t>
  </si>
  <si>
    <t>75g</t>
  </si>
  <si>
    <t>2kg</t>
  </si>
  <si>
    <t>1 kg</t>
  </si>
  <si>
    <t>Potato, washed</t>
  </si>
  <si>
    <t>8000g</t>
  </si>
  <si>
    <t>8kg</t>
  </si>
  <si>
    <t>2500g</t>
  </si>
  <si>
    <t xml:space="preserve">2.5kg </t>
  </si>
  <si>
    <t>Pumpkin</t>
  </si>
  <si>
    <t>3000g</t>
  </si>
  <si>
    <t>3kg</t>
  </si>
  <si>
    <t>500g</t>
  </si>
  <si>
    <t>0.5kg</t>
  </si>
  <si>
    <t>Cabbage</t>
  </si>
  <si>
    <t>1 cabbage</t>
  </si>
  <si>
    <t>750g</t>
  </si>
  <si>
    <t>0.25 cabbage</t>
  </si>
  <si>
    <t>Carrots</t>
  </si>
  <si>
    <t xml:space="preserve">0.5kg </t>
  </si>
  <si>
    <t>Onions, brown</t>
  </si>
  <si>
    <t>Peas and carrots, canned</t>
  </si>
  <si>
    <t>2520g</t>
  </si>
  <si>
    <t>6 x 420g cans</t>
  </si>
  <si>
    <t>1680g</t>
  </si>
  <si>
    <t>4 x 420g cans</t>
  </si>
  <si>
    <t>Mixed vegetables, frozen</t>
  </si>
  <si>
    <t>6 x 500g packets</t>
  </si>
  <si>
    <t>3 x 500g packets</t>
  </si>
  <si>
    <t>Tomatoes, canned</t>
  </si>
  <si>
    <t>1245g</t>
  </si>
  <si>
    <t>3 x 415g cans</t>
  </si>
  <si>
    <t>Baked beans, canned in tomato sauce*</t>
  </si>
  <si>
    <t>3080g</t>
  </si>
  <si>
    <t>14 x 220g cans</t>
  </si>
  <si>
    <t> 427</t>
  </si>
  <si>
    <t>Meat and alternatives</t>
  </si>
  <si>
    <t>Beef, corned, canned</t>
  </si>
  <si>
    <t>65g</t>
  </si>
  <si>
    <t>3060g</t>
  </si>
  <si>
    <t>9 x 340g cans</t>
  </si>
  <si>
    <t>Meat and vegetable meal, canned</t>
  </si>
  <si>
    <t>375g</t>
  </si>
  <si>
    <t>10 X 400g cans</t>
  </si>
  <si>
    <t>Beef mince (medium fat)</t>
  </si>
  <si>
    <t>90g</t>
  </si>
  <si>
    <t>6000g</t>
  </si>
  <si>
    <t>6kg</t>
  </si>
  <si>
    <t>Sausages</t>
  </si>
  <si>
    <t>Chicken drumsticks</t>
  </si>
  <si>
    <t>2.5kg</t>
  </si>
  <si>
    <t>Eggs</t>
  </si>
  <si>
    <t>132g</t>
  </si>
  <si>
    <t xml:space="preserve">2 dozen </t>
  </si>
  <si>
    <t>1400g</t>
  </si>
  <si>
    <t> 182</t>
  </si>
  <si>
    <t>Milk, powdered, full cream</t>
  </si>
  <si>
    <t>34g</t>
  </si>
  <si>
    <t>3600g</t>
  </si>
  <si>
    <t>9 X 400g packets</t>
  </si>
  <si>
    <t>1600g</t>
  </si>
  <si>
    <t>4 x 400g packets</t>
  </si>
  <si>
    <t>Milk, UHT, full cream</t>
  </si>
  <si>
    <t>250ml</t>
  </si>
  <si>
    <t>25000ml</t>
  </si>
  <si>
    <t>25 x 1 litre cartons</t>
  </si>
  <si>
    <t>12000ml</t>
  </si>
  <si>
    <t>12 x 1 litre cartons</t>
  </si>
  <si>
    <t>Iced coffee, full cream</t>
  </si>
  <si>
    <t>0ml</t>
  </si>
  <si>
    <t>2400ml</t>
  </si>
  <si>
    <t>4 x 600ml cartons</t>
  </si>
  <si>
    <t>Cheese cheddar</t>
  </si>
  <si>
    <t>3 x 250g packets</t>
  </si>
  <si>
    <t xml:space="preserve">Recommended number serves </t>
  </si>
  <si>
    <t> 224</t>
  </si>
  <si>
    <t>Other</t>
  </si>
  <si>
    <t>Margarine</t>
  </si>
  <si>
    <t>1 x 500g tub</t>
  </si>
  <si>
    <t>Sugar</t>
  </si>
  <si>
    <t>5000g</t>
  </si>
  <si>
    <t>5 x 1kg packet</t>
  </si>
  <si>
    <t xml:space="preserve">Oil, monounsaturated </t>
  </si>
  <si>
    <t>2000ml</t>
  </si>
  <si>
    <t>2 x 1 litre bottle</t>
  </si>
  <si>
    <t>1000ml</t>
  </si>
  <si>
    <t>1 x 1 litre bottle</t>
  </si>
  <si>
    <t>Scotch Finger biscuit</t>
  </si>
  <si>
    <t>6 x 250g packets</t>
  </si>
  <si>
    <t>Cordial base</t>
  </si>
  <si>
    <t>3 x 1 litre bottles</t>
  </si>
  <si>
    <t>Takeaway items</t>
  </si>
  <si>
    <t>Pie</t>
  </si>
  <si>
    <t>2280g</t>
  </si>
  <si>
    <t>12 x 190g pies</t>
  </si>
  <si>
    <t>Chips</t>
  </si>
  <si>
    <t>2400g</t>
  </si>
  <si>
    <t xml:space="preserve">16 x 150g buckets </t>
  </si>
  <si>
    <t>Coke</t>
  </si>
  <si>
    <t>15000g</t>
  </si>
  <si>
    <t>40 x 375ml cans</t>
  </si>
  <si>
    <t>Water</t>
  </si>
  <si>
    <t>1200ml</t>
  </si>
  <si>
    <t>2 x 600ml bottles</t>
  </si>
  <si>
    <t>Energy provided</t>
  </si>
  <si>
    <t>639,111KJ</t>
  </si>
  <si>
    <t>*Baked beans have been counted in both ‘vegetable’ and ‘meat and alternatives’ groups</t>
  </si>
  <si>
    <t>Top End</t>
  </si>
  <si>
    <t>Central Australia</t>
  </si>
  <si>
    <t>*C = owned and managed by community or Aboriginal corporation, P = private , MSG = managed by store group/ owned by store group (ALPA, OBS, AIG, Mai Wiru etc.), L = leased from community, O = other</t>
  </si>
  <si>
    <t>Remote store % difference from:</t>
  </si>
  <si>
    <t>HFB = Healthy Food Basket, CDB = Current Diet Basket</t>
  </si>
  <si>
    <t>13 excellent, 2 acceptable</t>
  </si>
  <si>
    <t>18 excellent, 1 poor</t>
  </si>
  <si>
    <t>8 excellent, 2 acceptable</t>
  </si>
  <si>
    <t>16 excellent, 8 acceptable</t>
  </si>
  <si>
    <t>11 excellent, 1 acceptable, 1 poor</t>
  </si>
  <si>
    <t>14 excellent, 3 acceptable</t>
  </si>
  <si>
    <t>10 excellent, 5 acceptable, 1 poor</t>
  </si>
  <si>
    <t>7 excellent, 1 poor</t>
  </si>
  <si>
    <t>2 excellent, 2 acceptable</t>
  </si>
  <si>
    <t>6 excellent</t>
  </si>
  <si>
    <t>13 excellent</t>
  </si>
  <si>
    <t>12 excellent</t>
  </si>
  <si>
    <t>16 excellent, 1 acceptable</t>
  </si>
  <si>
    <t>21 excellent, 3 acceptable</t>
  </si>
  <si>
    <t>25 excellent, 1 acceptable</t>
  </si>
  <si>
    <t>5 excellent, 3 acceptable</t>
  </si>
  <si>
    <t>8 excellent, 3 acceptable</t>
  </si>
  <si>
    <t>9 excellent, 3 acceptable</t>
  </si>
  <si>
    <t>15 excellent, 4 acceptable</t>
  </si>
  <si>
    <t>6 excellent, 3 acceptable, 2 poor</t>
  </si>
  <si>
    <t>15 excellent, 3 acceptable</t>
  </si>
  <si>
    <t>6 excellent, 2 acceptable</t>
  </si>
  <si>
    <t>10 excellent</t>
  </si>
  <si>
    <t>12 excellent, 4 acceptable</t>
  </si>
  <si>
    <t>14 excellent, 1 acceptable</t>
  </si>
  <si>
    <t>26 excellent, 8 acceptable, 1 rotten</t>
  </si>
  <si>
    <t>6 excellent, 1 acceptable</t>
  </si>
  <si>
    <t>7 excellent, 1 acceptable</t>
  </si>
  <si>
    <t>21 excellent, 4 acceptable</t>
  </si>
  <si>
    <t>4 excellent, 1 acceptable</t>
  </si>
  <si>
    <t>7 excellent, 4 acceptable</t>
  </si>
  <si>
    <t>5 excellent, 1 acceptable</t>
  </si>
  <si>
    <t>7 excellent, 2 acceptable, 1 poor</t>
  </si>
  <si>
    <t>6 excellent, 3 acceptable, 1 poor</t>
  </si>
  <si>
    <t>14 excellent, 4 acceptable</t>
  </si>
  <si>
    <t>5 excellent</t>
  </si>
  <si>
    <t>8 excellent, 5 acceptable, 3 poor</t>
  </si>
  <si>
    <t>19 excellent, 6 acceptable, 1 rotten</t>
  </si>
  <si>
    <t>9 excellent, 4 acceptable</t>
  </si>
  <si>
    <t>14 excellent, 2 acceptable, 1 rotten</t>
  </si>
  <si>
    <t>6 excellent, 5 acceptable</t>
  </si>
  <si>
    <t>11 excellent, 7 acceptable</t>
  </si>
  <si>
    <t>12 excellent, 2 acceptable</t>
  </si>
  <si>
    <t>13 excellent, 4 acceptable</t>
  </si>
  <si>
    <t>10 excellent, 1 acceptable</t>
  </si>
  <si>
    <t>12 excellent, 3 acceptable</t>
  </si>
  <si>
    <t>9 excellent, 1 acceptable</t>
  </si>
  <si>
    <t>18 excellent, 3 acceptable</t>
  </si>
  <si>
    <t>18 excellent, 1 acceptable</t>
  </si>
  <si>
    <t>11 excellent, 1 acceptable</t>
  </si>
  <si>
    <t>16 excellent, 3 acceptable</t>
  </si>
  <si>
    <t>18 excellent, 2 acceptable</t>
  </si>
  <si>
    <t>21 excellent, 2 acceptable</t>
  </si>
  <si>
    <t>3 excellent, 5 acceptable, 1 poor</t>
  </si>
  <si>
    <t>9 excellent, 11 acceptable</t>
  </si>
  <si>
    <t>1 excellent, 3 acceptable</t>
  </si>
  <si>
    <t>4 excellent, 2 acceptable</t>
  </si>
  <si>
    <t>9 excellent, 2 acceptable</t>
  </si>
  <si>
    <t>19 excellent, 2 acceptable</t>
  </si>
  <si>
    <t>Big Rivers</t>
  </si>
  <si>
    <t>7 excellent, 1 acceptable, 1 poor</t>
  </si>
  <si>
    <t>2 excellent</t>
  </si>
  <si>
    <t>17 excellent, 1 acceptable</t>
  </si>
  <si>
    <t>15 excellent</t>
  </si>
  <si>
    <t>23 excellent, 2 acceptable</t>
  </si>
  <si>
    <t>17 excellent</t>
  </si>
  <si>
    <t>20 excellent, 5 acceptable</t>
  </si>
  <si>
    <t>7 excellent, 3 acceptable</t>
  </si>
  <si>
    <t>12 excellent, 8 acceptable</t>
  </si>
  <si>
    <t>19 excellent, 4 acceptable</t>
  </si>
  <si>
    <t>12 excellent, 1 acceptable</t>
  </si>
  <si>
    <t>15 excellent, 1 acceptable</t>
  </si>
  <si>
    <t>22 excellent, 2 acceptable</t>
  </si>
  <si>
    <t>17 excellent, 2 acceptable</t>
  </si>
  <si>
    <t>21 excellent, 4 acceptable, 1 poor</t>
  </si>
  <si>
    <t>13 excellent, 1 acceptable</t>
  </si>
  <si>
    <t>10 excellent, 17 acceptable</t>
  </si>
  <si>
    <t>13 excellent, 3 acceptable</t>
  </si>
  <si>
    <t>18 excellent, 7 acceptable</t>
  </si>
  <si>
    <t>9 excellent, 1 acceptable, 1 poor</t>
  </si>
  <si>
    <t>14 excellent, 1 acceptable, 1 poor</t>
  </si>
  <si>
    <t>7 excellent, 5 acceptable, 1 poor</t>
  </si>
  <si>
    <t>2021 Market Basket Survey by Region and Community (de-identified)</t>
  </si>
  <si>
    <t>2021 Market Basket Survey by district and food group</t>
  </si>
  <si>
    <t>Note: Data has been rounded to full numbers hence some columns do not appear to add correctly. No data included in survey for Barkly District in 2021.</t>
  </si>
  <si>
    <t>2021 Market Basket Survey :List of Foods in the HFB and CDB</t>
  </si>
  <si>
    <t>5kg</t>
  </si>
  <si>
    <t>6 x 415g cans</t>
  </si>
  <si>
    <t>647,320KJ</t>
  </si>
  <si>
    <t>11 excellent, 1 poor</t>
  </si>
  <si>
    <t>19 excellent, 1 acceptable</t>
  </si>
  <si>
    <t>18 excellent</t>
  </si>
  <si>
    <t>11 excellent</t>
  </si>
  <si>
    <t>14 excellent, 3 acceptable, 2 poor, 2 rotten</t>
  </si>
  <si>
    <t>4 excellent, 5 acceptable</t>
  </si>
  <si>
    <t>31 excellent</t>
  </si>
  <si>
    <t>27 excellent, 4 acceptable, 1 poor</t>
  </si>
  <si>
    <t>22 excellent</t>
  </si>
  <si>
    <t>N/A</t>
  </si>
  <si>
    <t>9 excellent, 2 acceptable, 2 rotten</t>
  </si>
  <si>
    <t>8 excellent, 8 acceptable,2 poor, 2 rotten</t>
  </si>
  <si>
    <t>16 excellent, 2 acceptable</t>
  </si>
  <si>
    <t>7 excellent, 7 acceptable,2 poor</t>
  </si>
  <si>
    <t>32 excellent</t>
  </si>
  <si>
    <t>3 excellent</t>
  </si>
  <si>
    <t>4 excellent</t>
  </si>
  <si>
    <t>25 excellent</t>
  </si>
  <si>
    <t>14 excellent</t>
  </si>
  <si>
    <t>24 excellent</t>
  </si>
  <si>
    <t>Store Management/Ownership</t>
  </si>
  <si>
    <t xml:space="preserve">Healthy Food Basket </t>
  </si>
  <si>
    <t>Avaliability (Health Food Basket)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</si>
</sst>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44" formatCode="_-&quot;$&quot;* #,##0.00_-;\-&quot;$&quot;* #,##0.00_-;_-&quot;$&quot;* &quot;-&quot;??_-;_-@_-"/>
    <numFmt numFmtId="164" formatCode="\$#,##0"/>
    <numFmt numFmtId="165" formatCode="&quot;$&quot;#,##0"/>
    <numFmt numFmtId="166" formatCode="#,##0%"/>
    <numFmt numFmtId="167" formatCode="_-&quot;$&quot;* #,##0_-;\-&quot;$&quot;* #,##0_-;_-&quot;$&quot;* &quot;-&quot;??_-;_-@_-"/>
    <numFmt numFmtId="168" formatCode="&quot;$&quot;#,##0.00"/>
  </numFmts>
  <fonts count="18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36C0A"/>
      <name val="Arial"/>
      <family val="2"/>
    </font>
    <font>
      <b/>
      <sz val="9"/>
      <color rgb="FF0070C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CAC9D9"/>
      </right>
      <top style="thin">
        <color indexed="64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thin">
        <color rgb="FFCAC9D9"/>
      </bottom>
      <diagonal/>
    </border>
    <border>
      <left style="thin">
        <color rgb="FFCAC9D9"/>
      </left>
      <right style="thin">
        <color indexed="64"/>
      </right>
      <top style="thin">
        <color indexed="64"/>
      </top>
      <bottom style="thin">
        <color rgb="FFCAC9D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C0C0C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medium">
        <color indexed="64"/>
      </right>
      <top style="thin">
        <color rgb="FFCAC9D9"/>
      </top>
      <bottom style="thin">
        <color rgb="FFCAC9D9"/>
      </bottom>
      <diagonal/>
    </border>
    <border>
      <left style="medium">
        <color indexed="64"/>
      </left>
      <right style="thin">
        <color rgb="FFCAC9D9"/>
      </right>
      <top style="thin">
        <color rgb="FFCAC9D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indexed="64"/>
      </top>
      <bottom/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CAC9D9"/>
      </right>
      <top/>
      <bottom style="thin">
        <color rgb="FFCAC9D9"/>
      </bottom>
      <diagonal/>
    </border>
    <border>
      <left style="medium">
        <color indexed="64"/>
      </left>
      <right style="thin">
        <color rgb="FFCAC9D9"/>
      </right>
      <top/>
      <bottom style="thin">
        <color rgb="FFCAC9D9"/>
      </bottom>
      <diagonal/>
    </border>
    <border>
      <left style="medium">
        <color indexed="64"/>
      </left>
      <right style="thin">
        <color rgb="FFCAC9D9"/>
      </right>
      <top style="medium">
        <color indexed="64"/>
      </top>
      <bottom/>
      <diagonal/>
    </border>
    <border>
      <left style="thin">
        <color rgb="FFCAC9D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AC9D9"/>
      </left>
      <right/>
      <top style="thin">
        <color rgb="FFCAC9D9"/>
      </top>
      <bottom style="medium">
        <color indexed="64"/>
      </bottom>
      <diagonal/>
    </border>
    <border>
      <left/>
      <right style="thin">
        <color rgb="FFCAC9D9"/>
      </right>
      <top style="thin">
        <color rgb="FFCAC9D9"/>
      </top>
      <bottom style="thin">
        <color indexed="64"/>
      </bottom>
      <diagonal/>
    </border>
    <border>
      <left style="thin">
        <color rgb="FFCAC9D9"/>
      </left>
      <right/>
      <top style="thin">
        <color rgb="FFCAC9D9"/>
      </top>
      <bottom style="thin">
        <color indexed="64"/>
      </bottom>
      <diagonal/>
    </border>
    <border>
      <left/>
      <right style="thin">
        <color rgb="FFCAC9D9"/>
      </right>
      <top style="medium">
        <color indexed="64"/>
      </top>
      <bottom/>
      <diagonal/>
    </border>
    <border>
      <left style="thin">
        <color rgb="FFCAC9D9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CAC9D9"/>
      </top>
      <bottom/>
      <diagonal/>
    </border>
    <border>
      <left style="thin">
        <color indexed="64"/>
      </left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AC9D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rgb="FFCAC9D9"/>
      </bottom>
      <diagonal/>
    </border>
    <border>
      <left style="thin">
        <color theme="1"/>
      </left>
      <right style="thin">
        <color theme="1"/>
      </right>
      <top style="thin">
        <color rgb="FFCAC9D9"/>
      </top>
      <bottom style="thin">
        <color rgb="FFCAC9D9"/>
      </bottom>
      <diagonal/>
    </border>
    <border>
      <left style="thin">
        <color theme="1"/>
      </left>
      <right style="thin">
        <color theme="1"/>
      </right>
      <top style="thin">
        <color rgb="FFCAC9D9"/>
      </top>
      <bottom/>
      <diagonal/>
    </border>
    <border>
      <left style="thin">
        <color theme="1"/>
      </left>
      <right style="thin">
        <color theme="1"/>
      </right>
      <top style="thin">
        <color rgb="FFCAC9D9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85">
    <xf numFmtId="0" fontId="0" fillId="0" borderId="0" xfId="0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7" fillId="0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9" fontId="2" fillId="2" borderId="3" xfId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right" vertical="center"/>
    </xf>
    <xf numFmtId="9" fontId="2" fillId="0" borderId="0" xfId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right" vertical="center"/>
    </xf>
    <xf numFmtId="9" fontId="2" fillId="0" borderId="8" xfId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8" fillId="2" borderId="0" xfId="0" applyFont="1" applyFill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right" vertical="center" wrapText="1"/>
    </xf>
    <xf numFmtId="0" fontId="7" fillId="0" borderId="21" xfId="0" applyFont="1" applyBorder="1" applyAlignment="1">
      <alignment vertical="center" wrapText="1"/>
    </xf>
    <xf numFmtId="0" fontId="6" fillId="0" borderId="24" xfId="0" applyFont="1" applyBorder="1" applyAlignment="1">
      <alignment horizontal="right" vertical="center" wrapText="1"/>
    </xf>
    <xf numFmtId="0" fontId="6" fillId="3" borderId="25" xfId="0" applyFont="1" applyFill="1" applyBorder="1" applyAlignment="1">
      <alignment horizontal="right" vertical="center" wrapText="1"/>
    </xf>
    <xf numFmtId="6" fontId="7" fillId="0" borderId="22" xfId="0" applyNumberFormat="1" applyFont="1" applyFill="1" applyBorder="1" applyAlignment="1">
      <alignment horizontal="right" vertical="center" wrapText="1"/>
    </xf>
    <xf numFmtId="6" fontId="7" fillId="0" borderId="16" xfId="0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165" fontId="7" fillId="0" borderId="30" xfId="0" applyNumberFormat="1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165" fontId="6" fillId="0" borderId="15" xfId="0" applyNumberFormat="1" applyFont="1" applyFill="1" applyBorder="1" applyAlignment="1">
      <alignment horizontal="right" vertical="center" wrapText="1"/>
    </xf>
    <xf numFmtId="164" fontId="2" fillId="0" borderId="34" xfId="0" applyNumberFormat="1" applyFont="1" applyFill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9" fillId="0" borderId="35" xfId="0" applyFont="1" applyBorder="1" applyAlignment="1">
      <alignment vertical="top" wrapText="1"/>
    </xf>
    <xf numFmtId="0" fontId="11" fillId="0" borderId="29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2" fillId="0" borderId="39" xfId="0" applyFont="1" applyBorder="1" applyAlignment="1">
      <alignment horizontal="left" vertical="center" indent="2"/>
    </xf>
    <xf numFmtId="0" fontId="9" fillId="0" borderId="40" xfId="0" applyFont="1" applyBorder="1" applyAlignment="1">
      <alignment vertical="top"/>
    </xf>
    <xf numFmtId="0" fontId="9" fillId="0" borderId="0" xfId="0" applyFont="1" applyAlignment="1">
      <alignment vertical="top"/>
    </xf>
    <xf numFmtId="0" fontId="13" fillId="0" borderId="4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40" xfId="0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39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 wrapText="1"/>
    </xf>
    <xf numFmtId="0" fontId="9" fillId="0" borderId="41" xfId="0" applyFont="1" applyBorder="1" applyAlignment="1">
      <alignment vertical="top"/>
    </xf>
    <xf numFmtId="0" fontId="13" fillId="0" borderId="40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37" xfId="0" applyFont="1" applyBorder="1" applyAlignment="1">
      <alignment vertical="center" wrapText="1"/>
    </xf>
    <xf numFmtId="0" fontId="9" fillId="0" borderId="41" xfId="0" applyFont="1" applyBorder="1" applyAlignment="1">
      <alignment vertical="top" wrapText="1"/>
    </xf>
    <xf numFmtId="0" fontId="12" fillId="0" borderId="39" xfId="0" applyFont="1" applyBorder="1" applyAlignment="1">
      <alignment vertical="center" wrapText="1"/>
    </xf>
    <xf numFmtId="0" fontId="10" fillId="0" borderId="43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43" xfId="0" applyFont="1" applyBorder="1" applyAlignment="1">
      <alignment vertical="top"/>
    </xf>
    <xf numFmtId="0" fontId="9" fillId="0" borderId="43" xfId="0" applyFont="1" applyBorder="1" applyAlignment="1">
      <alignment vertical="top" wrapText="1"/>
    </xf>
    <xf numFmtId="0" fontId="10" fillId="0" borderId="35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7" fillId="3" borderId="14" xfId="0" applyFont="1" applyFill="1" applyBorder="1" applyAlignment="1">
      <alignment horizontal="right" vertical="center" wrapText="1"/>
    </xf>
    <xf numFmtId="9" fontId="7" fillId="0" borderId="21" xfId="1" applyFont="1" applyFill="1" applyBorder="1" applyAlignment="1">
      <alignment horizontal="right" vertical="center" wrapText="1"/>
    </xf>
    <xf numFmtId="9" fontId="7" fillId="0" borderId="0" xfId="1" applyFont="1" applyFill="1" applyBorder="1" applyAlignment="1">
      <alignment horizontal="right" vertical="center" wrapText="1"/>
    </xf>
    <xf numFmtId="9" fontId="7" fillId="0" borderId="14" xfId="1" applyFont="1" applyFill="1" applyBorder="1" applyAlignment="1">
      <alignment horizontal="right" vertical="center" wrapText="1"/>
    </xf>
    <xf numFmtId="165" fontId="7" fillId="0" borderId="25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50" xfId="0" applyFont="1" applyFill="1" applyBorder="1" applyAlignment="1">
      <alignment vertical="center" wrapText="1"/>
    </xf>
    <xf numFmtId="9" fontId="7" fillId="0" borderId="24" xfId="1" applyFont="1" applyFill="1" applyBorder="1" applyAlignment="1">
      <alignment horizontal="right" vertical="center" wrapText="1"/>
    </xf>
    <xf numFmtId="9" fontId="7" fillId="0" borderId="31" xfId="1" applyFont="1" applyFill="1" applyBorder="1" applyAlignment="1">
      <alignment horizontal="right" vertical="center" wrapText="1"/>
    </xf>
    <xf numFmtId="9" fontId="7" fillId="0" borderId="18" xfId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/>
    </xf>
    <xf numFmtId="0" fontId="0" fillId="5" borderId="0" xfId="0" applyFill="1"/>
    <xf numFmtId="0" fontId="6" fillId="5" borderId="0" xfId="0" applyFont="1" applyFill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0" fontId="10" fillId="0" borderId="3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6" fillId="3" borderId="30" xfId="0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/>
    <xf numFmtId="0" fontId="6" fillId="0" borderId="30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6" fillId="3" borderId="55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167" fontId="6" fillId="0" borderId="27" xfId="2" applyNumberFormat="1" applyFont="1" applyFill="1" applyBorder="1" applyAlignment="1"/>
    <xf numFmtId="167" fontId="6" fillId="0" borderId="26" xfId="2" applyNumberFormat="1" applyFont="1" applyFill="1" applyBorder="1" applyAlignment="1"/>
    <xf numFmtId="165" fontId="2" fillId="0" borderId="33" xfId="0" applyNumberFormat="1" applyFont="1" applyFill="1" applyBorder="1" applyAlignment="1"/>
    <xf numFmtId="165" fontId="2" fillId="0" borderId="32" xfId="0" applyNumberFormat="1" applyFont="1" applyFill="1" applyBorder="1" applyAlignment="1"/>
    <xf numFmtId="165" fontId="2" fillId="0" borderId="57" xfId="0" applyNumberFormat="1" applyFont="1" applyFill="1" applyBorder="1" applyAlignment="1"/>
    <xf numFmtId="165" fontId="2" fillId="0" borderId="58" xfId="0" applyNumberFormat="1" applyFont="1" applyFill="1" applyBorder="1" applyAlignment="1"/>
    <xf numFmtId="165" fontId="6" fillId="0" borderId="51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12" fillId="0" borderId="50" xfId="0" applyFont="1" applyBorder="1" applyAlignment="1">
      <alignment vertical="center" wrapText="1"/>
    </xf>
    <xf numFmtId="0" fontId="9" fillId="0" borderId="61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10" fillId="0" borderId="6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right" vertical="center"/>
    </xf>
    <xf numFmtId="167" fontId="0" fillId="0" borderId="21" xfId="2" applyNumberFormat="1" applyFont="1" applyFill="1" applyBorder="1"/>
    <xf numFmtId="167" fontId="0" fillId="0" borderId="14" xfId="2" applyNumberFormat="1" applyFont="1" applyFill="1" applyBorder="1"/>
    <xf numFmtId="167" fontId="0" fillId="0" borderId="0" xfId="2" applyNumberFormat="1" applyFont="1" applyFill="1"/>
    <xf numFmtId="0" fontId="0" fillId="0" borderId="0" xfId="0" applyFill="1"/>
    <xf numFmtId="167" fontId="1" fillId="0" borderId="26" xfId="2" applyNumberFormat="1" applyFont="1" applyFill="1" applyBorder="1" applyAlignment="1"/>
    <xf numFmtId="167" fontId="1" fillId="0" borderId="32" xfId="2" applyNumberFormat="1" applyFont="1" applyFill="1" applyBorder="1" applyAlignment="1"/>
    <xf numFmtId="167" fontId="6" fillId="0" borderId="32" xfId="2" applyNumberFormat="1" applyFont="1" applyFill="1" applyBorder="1" applyAlignment="1"/>
    <xf numFmtId="165" fontId="6" fillId="0" borderId="26" xfId="0" applyNumberFormat="1" applyFont="1" applyFill="1" applyBorder="1" applyAlignment="1"/>
    <xf numFmtId="165" fontId="6" fillId="0" borderId="27" xfId="0" applyNumberFormat="1" applyFont="1" applyFill="1" applyBorder="1" applyAlignment="1"/>
    <xf numFmtId="165" fontId="6" fillId="0" borderId="32" xfId="0" applyNumberFormat="1" applyFont="1" applyFill="1" applyBorder="1" applyAlignment="1"/>
    <xf numFmtId="165" fontId="6" fillId="0" borderId="52" xfId="0" applyNumberFormat="1" applyFont="1" applyFill="1" applyBorder="1" applyAlignment="1"/>
    <xf numFmtId="165" fontId="1" fillId="0" borderId="26" xfId="0" applyNumberFormat="1" applyFont="1" applyFill="1" applyBorder="1" applyAlignment="1"/>
    <xf numFmtId="165" fontId="1" fillId="0" borderId="32" xfId="0" applyNumberFormat="1" applyFont="1" applyFill="1" applyBorder="1" applyAlignment="1"/>
    <xf numFmtId="167" fontId="1" fillId="0" borderId="27" xfId="2" applyNumberFormat="1" applyFont="1" applyFill="1" applyBorder="1" applyAlignment="1"/>
    <xf numFmtId="165" fontId="6" fillId="0" borderId="53" xfId="0" applyNumberFormat="1" applyFont="1" applyFill="1" applyBorder="1" applyAlignment="1"/>
    <xf numFmtId="165" fontId="6" fillId="0" borderId="54" xfId="0" applyNumberFormat="1" applyFont="1" applyFill="1" applyBorder="1" applyAlignment="1"/>
    <xf numFmtId="165" fontId="6" fillId="0" borderId="59" xfId="0" applyNumberFormat="1" applyFont="1" applyFill="1" applyBorder="1" applyAlignment="1"/>
    <xf numFmtId="165" fontId="6" fillId="0" borderId="60" xfId="0" applyNumberFormat="1" applyFont="1" applyFill="1" applyBorder="1" applyAlignment="1"/>
    <xf numFmtId="165" fontId="17" fillId="0" borderId="33" xfId="0" applyNumberFormat="1" applyFont="1" applyFill="1" applyBorder="1" applyAlignment="1"/>
    <xf numFmtId="165" fontId="17" fillId="0" borderId="32" xfId="0" applyNumberFormat="1" applyFont="1" applyFill="1" applyBorder="1" applyAlignment="1"/>
    <xf numFmtId="168" fontId="6" fillId="0" borderId="0" xfId="0" applyNumberFormat="1" applyFont="1" applyFill="1" applyBorder="1" applyAlignment="1"/>
    <xf numFmtId="167" fontId="0" fillId="0" borderId="0" xfId="2" applyNumberFormat="1" applyFont="1" applyFill="1" applyBorder="1"/>
    <xf numFmtId="167" fontId="0" fillId="0" borderId="24" xfId="2" applyNumberFormat="1" applyFont="1" applyFill="1" applyBorder="1"/>
    <xf numFmtId="167" fontId="0" fillId="0" borderId="18" xfId="2" applyNumberFormat="1" applyFont="1" applyFill="1" applyBorder="1"/>
    <xf numFmtId="167" fontId="6" fillId="0" borderId="28" xfId="2" applyNumberFormat="1" applyFont="1" applyFill="1" applyBorder="1" applyAlignment="1"/>
    <xf numFmtId="167" fontId="6" fillId="0" borderId="56" xfId="2" applyNumberFormat="1" applyFont="1" applyFill="1" applyBorder="1" applyAlignment="1"/>
    <xf numFmtId="167" fontId="0" fillId="0" borderId="31" xfId="2" applyNumberFormat="1" applyFont="1" applyFill="1" applyBorder="1"/>
    <xf numFmtId="49" fontId="1" fillId="0" borderId="65" xfId="0" applyNumberFormat="1" applyFont="1" applyFill="1" applyBorder="1" applyAlignment="1">
      <alignment horizontal="left"/>
    </xf>
    <xf numFmtId="0" fontId="1" fillId="0" borderId="65" xfId="0" applyFont="1" applyFill="1" applyBorder="1" applyAlignment="1">
      <alignment horizontal="right"/>
    </xf>
    <xf numFmtId="164" fontId="1" fillId="0" borderId="65" xfId="0" applyNumberFormat="1" applyFont="1" applyFill="1" applyBorder="1" applyAlignment="1">
      <alignment horizontal="right"/>
    </xf>
    <xf numFmtId="166" fontId="1" fillId="0" borderId="66" xfId="0" applyNumberFormat="1" applyFont="1" applyFill="1" applyBorder="1" applyAlignment="1">
      <alignment horizontal="right"/>
    </xf>
    <xf numFmtId="49" fontId="6" fillId="0" borderId="65" xfId="0" applyNumberFormat="1" applyFont="1" applyFill="1" applyBorder="1" applyAlignment="1">
      <alignment horizontal="left"/>
    </xf>
    <xf numFmtId="49" fontId="6" fillId="0" borderId="66" xfId="0" applyNumberFormat="1" applyFont="1" applyFill="1" applyBorder="1" applyAlignment="1">
      <alignment horizontal="left"/>
    </xf>
    <xf numFmtId="49" fontId="1" fillId="0" borderId="66" xfId="0" applyNumberFormat="1" applyFont="1" applyFill="1" applyBorder="1" applyAlignment="1">
      <alignment horizontal="left"/>
    </xf>
    <xf numFmtId="0" fontId="1" fillId="0" borderId="66" xfId="0" applyFont="1" applyFill="1" applyBorder="1" applyAlignment="1">
      <alignment horizontal="right"/>
    </xf>
    <xf numFmtId="164" fontId="1" fillId="0" borderId="66" xfId="0" applyNumberFormat="1" applyFont="1" applyFill="1" applyBorder="1" applyAlignment="1">
      <alignment horizontal="right"/>
    </xf>
    <xf numFmtId="165" fontId="1" fillId="0" borderId="66" xfId="0" applyNumberFormat="1" applyFont="1" applyFill="1" applyBorder="1" applyAlignment="1">
      <alignment horizontal="right"/>
    </xf>
    <xf numFmtId="49" fontId="1" fillId="2" borderId="68" xfId="0" applyNumberFormat="1" applyFont="1" applyFill="1" applyBorder="1" applyAlignment="1">
      <alignment horizontal="left"/>
    </xf>
    <xf numFmtId="0" fontId="1" fillId="2" borderId="68" xfId="0" applyFont="1" applyFill="1" applyBorder="1" applyAlignment="1">
      <alignment horizontal="right"/>
    </xf>
    <xf numFmtId="164" fontId="1" fillId="2" borderId="68" xfId="0" applyNumberFormat="1" applyFont="1" applyFill="1" applyBorder="1" applyAlignment="1">
      <alignment horizontal="right"/>
    </xf>
    <xf numFmtId="165" fontId="1" fillId="2" borderId="68" xfId="0" applyNumberFormat="1" applyFont="1" applyFill="1" applyBorder="1" applyAlignment="1">
      <alignment horizontal="right"/>
    </xf>
    <xf numFmtId="166" fontId="1" fillId="2" borderId="68" xfId="0" applyNumberFormat="1" applyFont="1" applyFill="1" applyBorder="1" applyAlignment="1">
      <alignment horizontal="right"/>
    </xf>
    <xf numFmtId="49" fontId="6" fillId="2" borderId="68" xfId="0" applyNumberFormat="1" applyFont="1" applyFill="1" applyBorder="1" applyAlignment="1">
      <alignment horizontal="left"/>
    </xf>
    <xf numFmtId="49" fontId="1" fillId="0" borderId="64" xfId="0" applyNumberFormat="1" applyFont="1" applyFill="1" applyBorder="1" applyAlignment="1">
      <alignment horizontal="left"/>
    </xf>
    <xf numFmtId="0" fontId="1" fillId="0" borderId="64" xfId="0" applyFont="1" applyFill="1" applyBorder="1" applyAlignment="1">
      <alignment horizontal="right"/>
    </xf>
    <xf numFmtId="164" fontId="1" fillId="0" borderId="64" xfId="0" applyNumberFormat="1" applyFont="1" applyFill="1" applyBorder="1" applyAlignment="1">
      <alignment horizontal="right"/>
    </xf>
    <xf numFmtId="166" fontId="1" fillId="0" borderId="69" xfId="0" applyNumberFormat="1" applyFont="1" applyFill="1" applyBorder="1" applyAlignment="1">
      <alignment horizontal="right"/>
    </xf>
    <xf numFmtId="49" fontId="6" fillId="0" borderId="64" xfId="0" applyNumberFormat="1" applyFont="1" applyFill="1" applyBorder="1" applyAlignment="1">
      <alignment horizontal="left"/>
    </xf>
    <xf numFmtId="0" fontId="6" fillId="3" borderId="62" xfId="0" applyFont="1" applyFill="1" applyBorder="1" applyAlignment="1">
      <alignment horizontal="left" vertical="top" wrapText="1"/>
    </xf>
    <xf numFmtId="0" fontId="1" fillId="0" borderId="70" xfId="0" applyFont="1" applyFill="1" applyBorder="1" applyAlignment="1">
      <alignment horizontal="left"/>
    </xf>
    <xf numFmtId="49" fontId="1" fillId="0" borderId="63" xfId="0" applyNumberFormat="1" applyFont="1" applyFill="1" applyBorder="1" applyAlignment="1">
      <alignment horizontal="left"/>
    </xf>
    <xf numFmtId="49" fontId="6" fillId="0" borderId="63" xfId="0" applyNumberFormat="1" applyFont="1" applyFill="1" applyBorder="1" applyAlignment="1">
      <alignment horizontal="left"/>
    </xf>
    <xf numFmtId="49" fontId="1" fillId="0" borderId="68" xfId="0" applyNumberFormat="1" applyFont="1" applyFill="1" applyBorder="1" applyAlignment="1">
      <alignment horizontal="left"/>
    </xf>
    <xf numFmtId="49" fontId="6" fillId="0" borderId="68" xfId="0" applyNumberFormat="1" applyFont="1" applyFill="1" applyBorder="1" applyAlignment="1">
      <alignment horizontal="left"/>
    </xf>
    <xf numFmtId="164" fontId="1" fillId="0" borderId="63" xfId="0" applyNumberFormat="1" applyFont="1" applyFill="1" applyBorder="1" applyAlignment="1">
      <alignment horizontal="right"/>
    </xf>
    <xf numFmtId="165" fontId="1" fillId="0" borderId="63" xfId="0" applyNumberFormat="1" applyFont="1" applyFill="1" applyBorder="1" applyAlignment="1">
      <alignment horizontal="right"/>
    </xf>
    <xf numFmtId="165" fontId="1" fillId="0" borderId="65" xfId="0" applyNumberFormat="1" applyFont="1" applyFill="1" applyBorder="1" applyAlignment="1">
      <alignment horizontal="right"/>
    </xf>
    <xf numFmtId="164" fontId="1" fillId="0" borderId="68" xfId="0" applyNumberFormat="1" applyFont="1" applyFill="1" applyBorder="1" applyAlignment="1">
      <alignment horizontal="right"/>
    </xf>
    <xf numFmtId="165" fontId="1" fillId="0" borderId="68" xfId="0" applyNumberFormat="1" applyFont="1" applyFill="1" applyBorder="1" applyAlignment="1">
      <alignment horizontal="right"/>
    </xf>
    <xf numFmtId="0" fontId="1" fillId="0" borderId="63" xfId="0" applyFont="1" applyFill="1" applyBorder="1" applyAlignment="1">
      <alignment horizontal="right"/>
    </xf>
    <xf numFmtId="0" fontId="1" fillId="0" borderId="68" xfId="0" applyFont="1" applyFill="1" applyBorder="1" applyAlignment="1">
      <alignment horizontal="right"/>
    </xf>
    <xf numFmtId="166" fontId="1" fillId="0" borderId="63" xfId="0" applyNumberFormat="1" applyFont="1" applyFill="1" applyBorder="1" applyAlignment="1">
      <alignment horizontal="right"/>
    </xf>
    <xf numFmtId="166" fontId="1" fillId="0" borderId="68" xfId="0" applyNumberFormat="1" applyFont="1" applyFill="1" applyBorder="1" applyAlignment="1">
      <alignment horizontal="right"/>
    </xf>
    <xf numFmtId="49" fontId="1" fillId="0" borderId="71" xfId="0" applyNumberFormat="1" applyFont="1" applyFill="1" applyBorder="1" applyAlignment="1">
      <alignment horizontal="left"/>
    </xf>
    <xf numFmtId="0" fontId="1" fillId="0" borderId="71" xfId="0" applyFont="1" applyFill="1" applyBorder="1" applyAlignment="1">
      <alignment horizontal="right"/>
    </xf>
    <xf numFmtId="164" fontId="1" fillId="0" borderId="71" xfId="0" applyNumberFormat="1" applyFont="1" applyFill="1" applyBorder="1" applyAlignment="1">
      <alignment horizontal="right"/>
    </xf>
    <xf numFmtId="165" fontId="1" fillId="0" borderId="71" xfId="0" applyNumberFormat="1" applyFont="1" applyFill="1" applyBorder="1" applyAlignment="1">
      <alignment horizontal="right"/>
    </xf>
    <xf numFmtId="166" fontId="1" fillId="0" borderId="71" xfId="0" applyNumberFormat="1" applyFont="1" applyFill="1" applyBorder="1" applyAlignment="1">
      <alignment horizontal="right"/>
    </xf>
    <xf numFmtId="49" fontId="6" fillId="0" borderId="71" xfId="0" applyNumberFormat="1" applyFont="1" applyFill="1" applyBorder="1" applyAlignment="1">
      <alignment horizontal="left"/>
    </xf>
    <xf numFmtId="49" fontId="1" fillId="0" borderId="72" xfId="0" applyNumberFormat="1" applyFont="1" applyFill="1" applyBorder="1" applyAlignment="1">
      <alignment horizontal="left"/>
    </xf>
    <xf numFmtId="0" fontId="1" fillId="0" borderId="72" xfId="0" applyFont="1" applyFill="1" applyBorder="1" applyAlignment="1">
      <alignment horizontal="right"/>
    </xf>
    <xf numFmtId="164" fontId="1" fillId="0" borderId="72" xfId="0" applyNumberFormat="1" applyFont="1" applyFill="1" applyBorder="1" applyAlignment="1">
      <alignment horizontal="right"/>
    </xf>
    <xf numFmtId="166" fontId="1" fillId="0" borderId="72" xfId="0" applyNumberFormat="1" applyFont="1" applyFill="1" applyBorder="1" applyAlignment="1">
      <alignment horizontal="right"/>
    </xf>
    <xf numFmtId="49" fontId="6" fillId="0" borderId="72" xfId="0" applyNumberFormat="1" applyFont="1" applyFill="1" applyBorder="1" applyAlignment="1">
      <alignment horizontal="left"/>
    </xf>
    <xf numFmtId="165" fontId="1" fillId="0" borderId="72" xfId="0" applyNumberFormat="1" applyFont="1" applyFill="1" applyBorder="1" applyAlignment="1">
      <alignment horizontal="right"/>
    </xf>
    <xf numFmtId="49" fontId="6" fillId="0" borderId="73" xfId="0" applyNumberFormat="1" applyFont="1" applyFill="1" applyBorder="1" applyAlignment="1">
      <alignment horizontal="left"/>
    </xf>
    <xf numFmtId="49" fontId="1" fillId="0" borderId="73" xfId="0" applyNumberFormat="1" applyFont="1" applyFill="1" applyBorder="1" applyAlignment="1">
      <alignment horizontal="left"/>
    </xf>
    <xf numFmtId="0" fontId="1" fillId="0" borderId="73" xfId="0" applyFont="1" applyFill="1" applyBorder="1" applyAlignment="1">
      <alignment horizontal="right"/>
    </xf>
    <xf numFmtId="164" fontId="1" fillId="0" borderId="73" xfId="0" applyNumberFormat="1" applyFont="1" applyFill="1" applyBorder="1" applyAlignment="1">
      <alignment horizontal="right"/>
    </xf>
    <xf numFmtId="165" fontId="1" fillId="0" borderId="73" xfId="0" applyNumberFormat="1" applyFont="1" applyFill="1" applyBorder="1" applyAlignment="1">
      <alignment horizontal="right"/>
    </xf>
    <xf numFmtId="49" fontId="6" fillId="0" borderId="74" xfId="0" applyNumberFormat="1" applyFont="1" applyFill="1" applyBorder="1" applyAlignment="1">
      <alignment horizontal="left"/>
    </xf>
    <xf numFmtId="49" fontId="1" fillId="0" borderId="74" xfId="0" applyNumberFormat="1" applyFont="1" applyFill="1" applyBorder="1" applyAlignment="1">
      <alignment horizontal="left"/>
    </xf>
    <xf numFmtId="0" fontId="1" fillId="0" borderId="74" xfId="0" applyFont="1" applyFill="1" applyBorder="1" applyAlignment="1">
      <alignment horizontal="right"/>
    </xf>
    <xf numFmtId="164" fontId="1" fillId="0" borderId="74" xfId="0" applyNumberFormat="1" applyFont="1" applyFill="1" applyBorder="1" applyAlignment="1">
      <alignment horizontal="right"/>
    </xf>
    <xf numFmtId="165" fontId="1" fillId="0" borderId="74" xfId="0" applyNumberFormat="1" applyFont="1" applyFill="1" applyBorder="1" applyAlignment="1">
      <alignment horizontal="right"/>
    </xf>
    <xf numFmtId="166" fontId="1" fillId="0" borderId="74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 vertical="center"/>
    </xf>
    <xf numFmtId="0" fontId="0" fillId="0" borderId="64" xfId="0" applyFill="1" applyBorder="1"/>
    <xf numFmtId="0" fontId="0" fillId="0" borderId="67" xfId="0" applyFill="1" applyBorder="1"/>
    <xf numFmtId="0" fontId="0" fillId="0" borderId="75" xfId="0" applyFill="1" applyBorder="1"/>
    <xf numFmtId="0" fontId="0" fillId="0" borderId="76" xfId="0" applyFill="1" applyBorder="1"/>
    <xf numFmtId="0" fontId="0" fillId="0" borderId="77" xfId="0" applyFill="1" applyBorder="1"/>
    <xf numFmtId="0" fontId="0" fillId="0" borderId="70" xfId="0" applyFill="1" applyBorder="1"/>
    <xf numFmtId="0" fontId="1" fillId="3" borderId="6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11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44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29" xfId="0" applyFont="1" applyBorder="1" applyAlignment="1">
      <alignment horizontal="right" vertical="center" wrapText="1"/>
    </xf>
    <xf numFmtId="0" fontId="11" fillId="0" borderId="36" xfId="0" applyFont="1" applyBorder="1" applyAlignment="1">
      <alignment horizontal="right" vertical="center" wrapText="1"/>
    </xf>
    <xf numFmtId="0" fontId="11" fillId="0" borderId="44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4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3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42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45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42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9" fillId="0" borderId="42" xfId="0" applyFont="1" applyBorder="1" applyAlignment="1">
      <alignment vertical="top" wrapText="1"/>
    </xf>
    <xf numFmtId="0" fontId="9" fillId="0" borderId="38" xfId="0" applyFont="1" applyBorder="1" applyAlignment="1">
      <alignment vertical="top" wrapText="1"/>
    </xf>
    <xf numFmtId="0" fontId="9" fillId="0" borderId="41" xfId="0" applyFont="1" applyBorder="1" applyAlignment="1">
      <alignment vertical="top"/>
    </xf>
    <xf numFmtId="0" fontId="9" fillId="0" borderId="43" xfId="0" applyFont="1" applyBorder="1" applyAlignment="1">
      <alignment vertical="top"/>
    </xf>
    <xf numFmtId="0" fontId="11" fillId="0" borderId="0" xfId="0" applyFont="1" applyBorder="1" applyAlignment="1">
      <alignment horizontal="right" vertical="center" wrapText="1"/>
    </xf>
    <xf numFmtId="0" fontId="11" fillId="0" borderId="4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42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11" fillId="0" borderId="47" xfId="0" applyFont="1" applyBorder="1" applyAlignment="1">
      <alignment horizontal="right" vertical="center"/>
    </xf>
    <xf numFmtId="0" fontId="9" fillId="0" borderId="45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9" fillId="0" borderId="35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44" xfId="0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3" fillId="0" borderId="49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44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topLeftCell="A13" zoomScale="120" zoomScaleNormal="120" workbookViewId="0">
      <selection activeCell="N32" sqref="N32"/>
    </sheetView>
  </sheetViews>
  <sheetFormatPr defaultRowHeight="12.75" x14ac:dyDescent="0.2"/>
  <cols>
    <col min="1" max="1" width="1" customWidth="1"/>
    <col min="2" max="2" width="20.140625" customWidth="1"/>
    <col min="3" max="3" width="7.5703125" customWidth="1"/>
    <col min="4" max="4" width="7.7109375" customWidth="1"/>
    <col min="5" max="10" width="6.7109375" customWidth="1"/>
    <col min="11" max="11" width="7.85546875" customWidth="1"/>
    <col min="12" max="12" width="8.5703125" customWidth="1"/>
  </cols>
  <sheetData>
    <row r="1" spans="2:14" s="24" customFormat="1" ht="16.5" customHeight="1" x14ac:dyDescent="0.25">
      <c r="B1" s="2" t="s">
        <v>303</v>
      </c>
    </row>
    <row r="2" spans="2:14" ht="13.5" thickBot="1" x14ac:dyDescent="0.25"/>
    <row r="3" spans="2:14" ht="24" customHeight="1" thickBot="1" x14ac:dyDescent="0.25">
      <c r="B3" s="25"/>
      <c r="C3" s="231" t="s">
        <v>279</v>
      </c>
      <c r="D3" s="234"/>
      <c r="E3" s="231" t="s">
        <v>216</v>
      </c>
      <c r="F3" s="232"/>
      <c r="G3" s="231" t="s">
        <v>28</v>
      </c>
      <c r="H3" s="232"/>
      <c r="I3" s="231" t="s">
        <v>215</v>
      </c>
      <c r="J3" s="233"/>
      <c r="K3" s="231" t="s">
        <v>29</v>
      </c>
      <c r="L3" s="232"/>
    </row>
    <row r="4" spans="2:14" ht="36.75" customHeight="1" thickBot="1" x14ac:dyDescent="0.25">
      <c r="B4" s="26"/>
      <c r="C4" s="37" t="s">
        <v>30</v>
      </c>
      <c r="D4" s="29" t="s">
        <v>31</v>
      </c>
      <c r="E4" s="27" t="s">
        <v>30</v>
      </c>
      <c r="F4" s="28" t="s">
        <v>31</v>
      </c>
      <c r="G4" s="46" t="s">
        <v>30</v>
      </c>
      <c r="H4" s="42" t="s">
        <v>31</v>
      </c>
      <c r="I4" s="114" t="s">
        <v>30</v>
      </c>
      <c r="J4" s="115" t="s">
        <v>31</v>
      </c>
      <c r="K4" s="113" t="s">
        <v>30</v>
      </c>
      <c r="L4" s="89" t="s">
        <v>31</v>
      </c>
    </row>
    <row r="5" spans="2:14" x14ac:dyDescent="0.2">
      <c r="B5" s="33" t="s">
        <v>32</v>
      </c>
      <c r="C5" s="40"/>
      <c r="D5" s="31"/>
      <c r="E5" s="37"/>
      <c r="F5" s="110"/>
      <c r="G5" s="40"/>
      <c r="H5" s="30"/>
      <c r="I5" s="40"/>
      <c r="J5" s="112"/>
      <c r="K5" s="41"/>
      <c r="L5" s="31"/>
    </row>
    <row r="6" spans="2:14" x14ac:dyDescent="0.2">
      <c r="B6" s="32" t="s">
        <v>22</v>
      </c>
      <c r="C6" s="134">
        <v>78.734782608695596</v>
      </c>
      <c r="D6" s="135">
        <v>75.626086956521704</v>
      </c>
      <c r="E6" s="136">
        <v>81.7</v>
      </c>
      <c r="F6" s="136">
        <v>69.888235294117607</v>
      </c>
      <c r="G6" s="134">
        <v>86.7042990654205</v>
      </c>
      <c r="H6" s="135">
        <v>83.984299065420501</v>
      </c>
      <c r="I6" s="136">
        <v>85.924299065420499</v>
      </c>
      <c r="J6" s="136">
        <v>82.324299065420504</v>
      </c>
      <c r="K6" s="134">
        <f>(C6+E6+G6+I6)/4</f>
        <v>83.265845184884142</v>
      </c>
      <c r="L6" s="135">
        <f>(D6+F6+H6+J6)/4</f>
        <v>77.955730095370086</v>
      </c>
      <c r="M6" s="137"/>
    </row>
    <row r="7" spans="2:14" x14ac:dyDescent="0.2">
      <c r="B7" s="32" t="s">
        <v>33</v>
      </c>
      <c r="C7" s="134">
        <v>116.57542056074701</v>
      </c>
      <c r="D7" s="135">
        <v>115.815420560747</v>
      </c>
      <c r="E7" s="136">
        <v>74.899999999999906</v>
      </c>
      <c r="F7" s="136">
        <v>60.16</v>
      </c>
      <c r="G7" s="117"/>
      <c r="H7" s="116"/>
      <c r="I7" s="138">
        <v>96</v>
      </c>
      <c r="J7" s="139">
        <v>91</v>
      </c>
      <c r="K7" s="134">
        <f>(C7+E7+I7)/3</f>
        <v>95.825140186915633</v>
      </c>
      <c r="L7" s="135">
        <f>(D7+F7+J7)/3</f>
        <v>88.991806853582332</v>
      </c>
      <c r="M7" s="137"/>
    </row>
    <row r="8" spans="2:14" ht="13.5" thickBot="1" x14ac:dyDescent="0.25">
      <c r="B8" s="34" t="s">
        <v>34</v>
      </c>
      <c r="C8" s="134">
        <v>106</v>
      </c>
      <c r="D8" s="135">
        <v>99</v>
      </c>
      <c r="E8" s="117">
        <v>112</v>
      </c>
      <c r="F8" s="140">
        <v>101</v>
      </c>
      <c r="G8" s="134">
        <v>119</v>
      </c>
      <c r="H8" s="135">
        <v>110</v>
      </c>
      <c r="I8" s="134">
        <v>115</v>
      </c>
      <c r="J8" s="155">
        <v>110</v>
      </c>
      <c r="K8" s="134">
        <f>((C8*9)+(E8*29)+(G8*12)+(I8*16))/66</f>
        <v>113.18181818181819</v>
      </c>
      <c r="L8" s="135">
        <f>((D8*9)+(F8*29)+(H8*12)+(J8*16))/66</f>
        <v>104.54545454545455</v>
      </c>
      <c r="M8" s="155"/>
      <c r="N8" s="137"/>
    </row>
    <row r="9" spans="2:14" x14ac:dyDescent="0.2">
      <c r="B9" s="35" t="s">
        <v>24</v>
      </c>
      <c r="C9" s="141"/>
      <c r="D9" s="142"/>
      <c r="E9" s="141"/>
      <c r="F9" s="143"/>
      <c r="G9" s="117"/>
      <c r="H9" s="116"/>
      <c r="I9" s="117"/>
      <c r="J9" s="140"/>
      <c r="K9" s="144"/>
      <c r="L9" s="135"/>
      <c r="M9" s="137"/>
      <c r="N9" s="137"/>
    </row>
    <row r="10" spans="2:14" x14ac:dyDescent="0.2">
      <c r="B10" s="32" t="s">
        <v>22</v>
      </c>
      <c r="C10" s="134">
        <v>85.968500000000006</v>
      </c>
      <c r="D10" s="135">
        <v>64.990499999999997</v>
      </c>
      <c r="E10" s="136">
        <v>77.848500000000001</v>
      </c>
      <c r="F10" s="136">
        <v>60.118499999999997</v>
      </c>
      <c r="G10" s="134">
        <v>101.1725</v>
      </c>
      <c r="H10" s="135">
        <v>76.382499999999993</v>
      </c>
      <c r="I10" s="136">
        <v>85.968500000000006</v>
      </c>
      <c r="J10" s="136">
        <v>64.990499999999997</v>
      </c>
      <c r="K10" s="134">
        <f>(C10+E10+G10+I10)/4</f>
        <v>87.739500000000007</v>
      </c>
      <c r="L10" s="135">
        <f>(D10+F10+H10+J10)/4</f>
        <v>66.620499999999993</v>
      </c>
      <c r="M10" s="137"/>
      <c r="N10" s="137"/>
    </row>
    <row r="11" spans="2:14" x14ac:dyDescent="0.2">
      <c r="B11" s="32" t="s">
        <v>33</v>
      </c>
      <c r="C11" s="138">
        <v>138</v>
      </c>
      <c r="D11" s="147">
        <v>103</v>
      </c>
      <c r="E11" s="145">
        <v>126</v>
      </c>
      <c r="F11" s="146">
        <v>95</v>
      </c>
      <c r="G11" s="117"/>
      <c r="H11" s="116"/>
      <c r="I11" s="138">
        <v>121</v>
      </c>
      <c r="J11" s="139">
        <v>90</v>
      </c>
      <c r="K11" s="134">
        <f>(C11+E11+I11)/3</f>
        <v>128.33333333333334</v>
      </c>
      <c r="L11" s="135">
        <f>(D11+F11+J11)/3</f>
        <v>96</v>
      </c>
      <c r="M11" s="137"/>
      <c r="N11" s="137"/>
    </row>
    <row r="12" spans="2:14" ht="13.5" thickBot="1" x14ac:dyDescent="0.25">
      <c r="B12" s="34" t="s">
        <v>34</v>
      </c>
      <c r="C12" s="134">
        <v>163</v>
      </c>
      <c r="D12" s="135">
        <v>128</v>
      </c>
      <c r="E12" s="117">
        <v>151</v>
      </c>
      <c r="F12" s="140">
        <v>118</v>
      </c>
      <c r="G12" s="134">
        <v>159</v>
      </c>
      <c r="H12" s="135">
        <v>124</v>
      </c>
      <c r="I12" s="134">
        <v>156</v>
      </c>
      <c r="J12" s="155">
        <v>122</v>
      </c>
      <c r="K12" s="134">
        <f>((C12*9)+(E12*29)+(G12*12)+(I12*16))/66</f>
        <v>155.30303030303031</v>
      </c>
      <c r="L12" s="135">
        <f>((D12*9)+(F12*29)+(H12*12)+(J12*16))/66</f>
        <v>121.42424242424242</v>
      </c>
      <c r="M12" s="155"/>
      <c r="N12" s="137"/>
    </row>
    <row r="13" spans="2:14" x14ac:dyDescent="0.2">
      <c r="B13" s="35" t="s">
        <v>26</v>
      </c>
      <c r="C13" s="141"/>
      <c r="D13" s="142"/>
      <c r="E13" s="141"/>
      <c r="F13" s="143"/>
      <c r="G13" s="117"/>
      <c r="H13" s="116"/>
      <c r="I13" s="117"/>
      <c r="J13" s="140"/>
      <c r="K13" s="134"/>
      <c r="L13" s="135"/>
      <c r="M13" s="137"/>
      <c r="N13" s="137"/>
    </row>
    <row r="14" spans="2:14" x14ac:dyDescent="0.2">
      <c r="B14" s="32" t="s">
        <v>22</v>
      </c>
      <c r="C14" s="134">
        <v>109.4</v>
      </c>
      <c r="D14" s="135">
        <v>41.4</v>
      </c>
      <c r="E14" s="136">
        <v>94.6</v>
      </c>
      <c r="F14" s="136">
        <v>37.075000000000003</v>
      </c>
      <c r="G14" s="134">
        <v>129.838235294117</v>
      </c>
      <c r="H14" s="135">
        <v>46.472058823529402</v>
      </c>
      <c r="I14" s="136">
        <v>114.63475609756</v>
      </c>
      <c r="J14" s="136">
        <v>43.697103658536498</v>
      </c>
      <c r="K14" s="134">
        <f>(C14+E14+G14+I14)/4</f>
        <v>112.11824784791925</v>
      </c>
      <c r="L14" s="135">
        <f>(D14+F14+H14+J14)/4</f>
        <v>42.161040620516474</v>
      </c>
      <c r="M14" s="137"/>
      <c r="N14" s="137"/>
    </row>
    <row r="15" spans="2:14" x14ac:dyDescent="0.2">
      <c r="B15" s="32" t="s">
        <v>33</v>
      </c>
      <c r="C15" s="138">
        <v>171</v>
      </c>
      <c r="D15" s="147">
        <v>63</v>
      </c>
      <c r="E15" s="136">
        <v>140.27000000000001</v>
      </c>
      <c r="F15" s="136">
        <v>51.41</v>
      </c>
      <c r="G15" s="117"/>
      <c r="H15" s="116"/>
      <c r="I15" s="138">
        <v>149</v>
      </c>
      <c r="J15" s="139">
        <v>57</v>
      </c>
      <c r="K15" s="134">
        <f>(C15+E15+I15)/3</f>
        <v>153.42333333333332</v>
      </c>
      <c r="L15" s="135">
        <f>(D15+F15+J15)/3</f>
        <v>57.136666666666663</v>
      </c>
      <c r="M15" s="137"/>
      <c r="N15" s="137"/>
    </row>
    <row r="16" spans="2:14" ht="13.5" thickBot="1" x14ac:dyDescent="0.25">
      <c r="B16" s="34" t="s">
        <v>34</v>
      </c>
      <c r="C16" s="134">
        <v>143</v>
      </c>
      <c r="D16" s="135">
        <v>57</v>
      </c>
      <c r="E16" s="117">
        <v>162</v>
      </c>
      <c r="F16" s="140">
        <v>61</v>
      </c>
      <c r="G16" s="134">
        <v>158</v>
      </c>
      <c r="H16" s="135">
        <v>60</v>
      </c>
      <c r="I16" s="134">
        <v>158</v>
      </c>
      <c r="J16" s="155">
        <v>60</v>
      </c>
      <c r="K16" s="134">
        <f>((C16*9)+(E16*29)+(G16*12)+(I16*16))/66</f>
        <v>157.71212121212122</v>
      </c>
      <c r="L16" s="135">
        <f>((D16*9)+(F16*29)+(H16*12)+(J16*16))/66</f>
        <v>60.030303030303031</v>
      </c>
      <c r="M16" s="155"/>
      <c r="N16" s="137"/>
    </row>
    <row r="17" spans="2:14" x14ac:dyDescent="0.2">
      <c r="B17" s="35" t="s">
        <v>35</v>
      </c>
      <c r="C17" s="141"/>
      <c r="D17" s="142"/>
      <c r="E17" s="141"/>
      <c r="F17" s="143"/>
      <c r="G17" s="117"/>
      <c r="H17" s="116"/>
      <c r="I17" s="117"/>
      <c r="J17" s="140"/>
      <c r="K17" s="134"/>
      <c r="L17" s="135"/>
      <c r="M17" s="137"/>
      <c r="N17" s="137"/>
    </row>
    <row r="18" spans="2:14" x14ac:dyDescent="0.2">
      <c r="B18" s="32" t="s">
        <v>22</v>
      </c>
      <c r="C18" s="134">
        <v>150.89024390243901</v>
      </c>
      <c r="D18" s="135">
        <v>146.990243902439</v>
      </c>
      <c r="E18" s="136">
        <v>175.73333333333301</v>
      </c>
      <c r="F18" s="136">
        <v>149.35555555555499</v>
      </c>
      <c r="G18" s="134">
        <v>200.92666666666599</v>
      </c>
      <c r="H18" s="135">
        <v>171.43666666666601</v>
      </c>
      <c r="I18" s="136">
        <v>206.46666666666599</v>
      </c>
      <c r="J18" s="136">
        <v>176.81666666666601</v>
      </c>
      <c r="K18" s="134">
        <f>(C18+E18+G18+I18)/4</f>
        <v>183.50422764227602</v>
      </c>
      <c r="L18" s="135">
        <f>(D18+F18+H18+J18)/4</f>
        <v>161.14978319783151</v>
      </c>
      <c r="M18" s="137"/>
      <c r="N18" s="137"/>
    </row>
    <row r="19" spans="2:14" x14ac:dyDescent="0.2">
      <c r="B19" s="32" t="s">
        <v>33</v>
      </c>
      <c r="C19" s="134">
        <v>285.80666666666599</v>
      </c>
      <c r="D19" s="135">
        <v>251.21166666666599</v>
      </c>
      <c r="E19" s="136">
        <v>230</v>
      </c>
      <c r="F19" s="136">
        <v>193</v>
      </c>
      <c r="G19" s="117"/>
      <c r="H19" s="116"/>
      <c r="I19" s="138">
        <v>239</v>
      </c>
      <c r="J19" s="139">
        <v>216</v>
      </c>
      <c r="K19" s="134">
        <f>(C19+E19+I19)/3</f>
        <v>251.60222222222197</v>
      </c>
      <c r="L19" s="135">
        <f>(D19+F19+J19)/3</f>
        <v>220.07055555555533</v>
      </c>
      <c r="M19" s="137"/>
      <c r="N19" s="137"/>
    </row>
    <row r="20" spans="2:14" ht="13.5" thickBot="1" x14ac:dyDescent="0.25">
      <c r="B20" s="34" t="s">
        <v>34</v>
      </c>
      <c r="C20" s="134">
        <v>241</v>
      </c>
      <c r="D20" s="135">
        <v>205</v>
      </c>
      <c r="E20" s="117">
        <v>277</v>
      </c>
      <c r="F20" s="140">
        <v>233</v>
      </c>
      <c r="G20" s="134">
        <v>285</v>
      </c>
      <c r="H20" s="135">
        <v>244</v>
      </c>
      <c r="I20" s="134">
        <v>279</v>
      </c>
      <c r="J20" s="155">
        <v>240</v>
      </c>
      <c r="K20" s="134">
        <f>((C20*9)+(E20*29)+(G20*12)+(I20*16))/66</f>
        <v>274.030303030303</v>
      </c>
      <c r="L20" s="135">
        <f>((D20*9)+(F20*29)+(H20*12)+(J20*16))/66</f>
        <v>232.87878787878788</v>
      </c>
      <c r="M20" s="155"/>
      <c r="N20" s="137"/>
    </row>
    <row r="21" spans="2:14" x14ac:dyDescent="0.2">
      <c r="B21" s="35" t="s">
        <v>36</v>
      </c>
      <c r="C21" s="141"/>
      <c r="D21" s="142"/>
      <c r="E21" s="141"/>
      <c r="F21" s="143"/>
      <c r="G21" s="117"/>
      <c r="H21" s="116"/>
      <c r="I21" s="117"/>
      <c r="J21" s="140"/>
      <c r="K21" s="134"/>
      <c r="L21" s="135"/>
      <c r="M21" s="137"/>
      <c r="N21" s="137"/>
    </row>
    <row r="22" spans="2:14" x14ac:dyDescent="0.2">
      <c r="B22" s="32" t="s">
        <v>22</v>
      </c>
      <c r="C22" s="134">
        <v>108.25</v>
      </c>
      <c r="D22" s="135">
        <v>55.4</v>
      </c>
      <c r="E22" s="136">
        <v>108.25</v>
      </c>
      <c r="F22" s="136">
        <v>53</v>
      </c>
      <c r="G22" s="134">
        <v>102.55</v>
      </c>
      <c r="H22" s="135">
        <v>55.4</v>
      </c>
      <c r="I22" s="136">
        <v>109.15</v>
      </c>
      <c r="J22" s="136">
        <v>55.599999999999902</v>
      </c>
      <c r="K22" s="134">
        <f>(C22+E22+G22+I22)/4</f>
        <v>107.05000000000001</v>
      </c>
      <c r="L22" s="135">
        <f>(D22+F22+H22+J22)/4</f>
        <v>54.84999999999998</v>
      </c>
      <c r="M22" s="137"/>
      <c r="N22" s="137"/>
    </row>
    <row r="23" spans="2:14" x14ac:dyDescent="0.2">
      <c r="B23" s="32" t="s">
        <v>33</v>
      </c>
      <c r="C23" s="134">
        <v>189.39</v>
      </c>
      <c r="D23" s="135">
        <v>96.8</v>
      </c>
      <c r="E23" s="136">
        <v>67.12</v>
      </c>
      <c r="F23" s="136">
        <v>127.69</v>
      </c>
      <c r="G23" s="117"/>
      <c r="H23" s="116"/>
      <c r="I23" s="136">
        <v>163.44999999999999</v>
      </c>
      <c r="J23" s="136">
        <v>81.56</v>
      </c>
      <c r="K23" s="134">
        <f>(C23+E23+I23)/3</f>
        <v>139.98666666666665</v>
      </c>
      <c r="L23" s="135">
        <f>(D23+F23+J23)/3</f>
        <v>102.01666666666667</v>
      </c>
      <c r="M23" s="137"/>
      <c r="N23" s="137"/>
    </row>
    <row r="24" spans="2:14" ht="13.5" thickBot="1" x14ac:dyDescent="0.25">
      <c r="B24" s="34" t="s">
        <v>34</v>
      </c>
      <c r="C24" s="134">
        <v>187</v>
      </c>
      <c r="D24" s="135">
        <v>98</v>
      </c>
      <c r="E24" s="117">
        <v>180</v>
      </c>
      <c r="F24" s="140">
        <v>95</v>
      </c>
      <c r="G24" s="134">
        <v>177</v>
      </c>
      <c r="H24" s="135">
        <v>97</v>
      </c>
      <c r="I24" s="134">
        <v>185</v>
      </c>
      <c r="J24" s="155">
        <v>97</v>
      </c>
      <c r="K24" s="134">
        <f>((C24*9)+(E24*29)+(G24*12)+(I24*16))/66</f>
        <v>181.62121212121212</v>
      </c>
      <c r="L24" s="135">
        <f>((D24*9)+(F24*29)+(H24*12)+(J24*16))/66</f>
        <v>96.257575757575751</v>
      </c>
      <c r="M24" s="155"/>
      <c r="N24" s="137"/>
    </row>
    <row r="25" spans="2:14" x14ac:dyDescent="0.2">
      <c r="B25" s="35" t="s">
        <v>25</v>
      </c>
      <c r="C25" s="141"/>
      <c r="D25" s="142"/>
      <c r="E25" s="141"/>
      <c r="F25" s="143"/>
      <c r="G25" s="117"/>
      <c r="H25" s="116"/>
      <c r="I25" s="117"/>
      <c r="J25" s="140"/>
      <c r="K25" s="134"/>
      <c r="L25" s="135"/>
      <c r="M25" s="137"/>
      <c r="N25" s="137"/>
    </row>
    <row r="26" spans="2:14" x14ac:dyDescent="0.2">
      <c r="B26" s="32" t="s">
        <v>22</v>
      </c>
      <c r="C26" s="134">
        <v>7</v>
      </c>
      <c r="D26" s="135">
        <v>244</v>
      </c>
      <c r="E26" s="136">
        <v>4.2</v>
      </c>
      <c r="F26" s="136">
        <v>222</v>
      </c>
      <c r="G26" s="134">
        <v>6</v>
      </c>
      <c r="H26" s="135">
        <v>260</v>
      </c>
      <c r="I26" s="136">
        <v>4.2</v>
      </c>
      <c r="J26" s="136">
        <v>267</v>
      </c>
      <c r="K26" s="134">
        <f>(C26+E26+G26+I26)/4</f>
        <v>5.35</v>
      </c>
      <c r="L26" s="135">
        <f>(D26+F26+H26+J26)/4</f>
        <v>248.25</v>
      </c>
      <c r="M26" s="137"/>
      <c r="N26" s="137"/>
    </row>
    <row r="27" spans="2:14" x14ac:dyDescent="0.2">
      <c r="B27" s="32" t="s">
        <v>33</v>
      </c>
      <c r="C27" s="134">
        <v>6</v>
      </c>
      <c r="D27" s="135">
        <v>209.142857142857</v>
      </c>
      <c r="E27" s="117">
        <v>5</v>
      </c>
      <c r="F27" s="146">
        <v>187</v>
      </c>
      <c r="G27" s="117"/>
      <c r="H27" s="116"/>
      <c r="I27" s="138">
        <v>5</v>
      </c>
      <c r="J27" s="139">
        <v>140</v>
      </c>
      <c r="K27" s="134">
        <f>(C27+E27+I27)/3</f>
        <v>5.333333333333333</v>
      </c>
      <c r="L27" s="135">
        <f>(D27+F27+J27)/3</f>
        <v>178.71428571428567</v>
      </c>
      <c r="M27" s="137"/>
      <c r="N27" s="137"/>
    </row>
    <row r="28" spans="2:14" ht="13.5" thickBot="1" x14ac:dyDescent="0.25">
      <c r="B28" s="34" t="s">
        <v>34</v>
      </c>
      <c r="C28" s="134">
        <v>3</v>
      </c>
      <c r="D28" s="135">
        <v>263</v>
      </c>
      <c r="E28" s="117">
        <v>3</v>
      </c>
      <c r="F28" s="140">
        <v>264</v>
      </c>
      <c r="G28" s="134">
        <v>2</v>
      </c>
      <c r="H28" s="135">
        <v>269</v>
      </c>
      <c r="I28" s="134">
        <v>3</v>
      </c>
      <c r="J28" s="155">
        <v>264</v>
      </c>
      <c r="K28" s="134">
        <f>((C28*9)+(E28*29)+(G28*12)+(I28*16))/66</f>
        <v>2.8181818181818183</v>
      </c>
      <c r="L28" s="135">
        <f>((D28*9)+(F28*29)+(H28*12)+(J28*16))/66</f>
        <v>264.77272727272725</v>
      </c>
      <c r="M28" s="155"/>
      <c r="N28" s="137"/>
    </row>
    <row r="29" spans="2:14" x14ac:dyDescent="0.2">
      <c r="B29" s="35" t="s">
        <v>37</v>
      </c>
      <c r="C29" s="141"/>
      <c r="D29" s="142"/>
      <c r="E29" s="141"/>
      <c r="F29" s="143"/>
      <c r="G29" s="117"/>
      <c r="H29" s="116"/>
      <c r="I29" s="117"/>
      <c r="J29" s="140"/>
      <c r="K29" s="134"/>
      <c r="L29" s="135"/>
      <c r="M29" s="137"/>
      <c r="N29" s="137"/>
    </row>
    <row r="30" spans="2:14" x14ac:dyDescent="0.2">
      <c r="B30" s="32" t="s">
        <v>22</v>
      </c>
      <c r="C30" s="134">
        <v>14</v>
      </c>
      <c r="D30" s="135">
        <v>50.75</v>
      </c>
      <c r="E30" s="136">
        <v>5.7</v>
      </c>
      <c r="F30" s="136">
        <v>45.5</v>
      </c>
      <c r="G30" s="134">
        <v>25.3</v>
      </c>
      <c r="H30" s="135">
        <v>61.05</v>
      </c>
      <c r="I30" s="136">
        <v>11.98</v>
      </c>
      <c r="J30" s="136">
        <v>49.74</v>
      </c>
      <c r="K30" s="134">
        <f>(C30+E30+G30+I30)/4</f>
        <v>14.245000000000001</v>
      </c>
      <c r="L30" s="135">
        <f>(D30+F30+H30+J30)/4</f>
        <v>51.760000000000005</v>
      </c>
      <c r="M30" s="137"/>
      <c r="N30" s="137"/>
    </row>
    <row r="31" spans="2:14" x14ac:dyDescent="0.2">
      <c r="B31" s="32" t="s">
        <v>33</v>
      </c>
      <c r="C31" s="134">
        <v>13.226666666666601</v>
      </c>
      <c r="D31" s="135">
        <v>75.763333333333307</v>
      </c>
      <c r="E31" s="136">
        <v>7.7</v>
      </c>
      <c r="F31" s="136">
        <v>51.17</v>
      </c>
      <c r="G31" s="117"/>
      <c r="H31" s="116"/>
      <c r="I31" s="136">
        <v>15.8666666666666</v>
      </c>
      <c r="J31" s="136">
        <v>65.233333333333306</v>
      </c>
      <c r="K31" s="134">
        <f>(C31+E31+I31)/3</f>
        <v>12.264444444444401</v>
      </c>
      <c r="L31" s="135">
        <f>(D31+F31+J31)/3</f>
        <v>64.055555555555543</v>
      </c>
      <c r="M31" s="137"/>
      <c r="N31" s="137"/>
    </row>
    <row r="32" spans="2:14" ht="13.5" thickBot="1" x14ac:dyDescent="0.25">
      <c r="B32" s="36" t="s">
        <v>34</v>
      </c>
      <c r="C32" s="156">
        <v>13</v>
      </c>
      <c r="D32" s="157">
        <v>73</v>
      </c>
      <c r="E32" s="158">
        <v>15</v>
      </c>
      <c r="F32" s="159">
        <v>81</v>
      </c>
      <c r="G32" s="156">
        <v>20</v>
      </c>
      <c r="H32" s="157">
        <v>79</v>
      </c>
      <c r="I32" s="156">
        <v>16</v>
      </c>
      <c r="J32" s="160">
        <v>84</v>
      </c>
      <c r="K32" s="134">
        <f>((C32*9)+(E32*29)+(G32*12)+(I32*16))/66</f>
        <v>15.878787878787879</v>
      </c>
      <c r="L32" s="157">
        <f>((D32*9)+(F32*29)+(H32*12)+(J32*16))/66</f>
        <v>80.272727272727266</v>
      </c>
      <c r="M32" s="155"/>
      <c r="N32" s="137"/>
    </row>
    <row r="33" spans="2:13" x14ac:dyDescent="0.2">
      <c r="B33" s="35" t="s">
        <v>38</v>
      </c>
      <c r="C33" s="148"/>
      <c r="D33" s="149"/>
      <c r="E33" s="148"/>
      <c r="F33" s="149"/>
      <c r="G33" s="150"/>
      <c r="H33" s="151"/>
      <c r="I33" s="148"/>
      <c r="J33" s="149"/>
      <c r="K33" s="150"/>
      <c r="L33" s="149"/>
      <c r="M33" s="137"/>
    </row>
    <row r="34" spans="2:13" x14ac:dyDescent="0.2">
      <c r="B34" s="108" t="s">
        <v>22</v>
      </c>
      <c r="C34" s="134">
        <f>C6+C10+C14+C18+C22+C26+C30</f>
        <v>554.24352651113463</v>
      </c>
      <c r="D34" s="135">
        <f t="shared" ref="D34:J35" si="0">D6+D10+D14+D18+D22+D26+D30</f>
        <v>679.15683085896069</v>
      </c>
      <c r="E34" s="136">
        <f t="shared" si="0"/>
        <v>548.03183333333311</v>
      </c>
      <c r="F34" s="135">
        <f t="shared" si="0"/>
        <v>636.93729084967254</v>
      </c>
      <c r="G34" s="134">
        <f t="shared" si="0"/>
        <v>652.49170102620337</v>
      </c>
      <c r="H34" s="135">
        <f t="shared" si="0"/>
        <v>754.72552455561583</v>
      </c>
      <c r="I34" s="136">
        <f t="shared" si="0"/>
        <v>618.32422182964649</v>
      </c>
      <c r="J34" s="135">
        <f t="shared" si="0"/>
        <v>740.16856939062291</v>
      </c>
      <c r="K34" s="136">
        <f t="shared" ref="K34:L35" si="1">K6+K10+K14+K18+K22+K26+K30</f>
        <v>593.2728206750794</v>
      </c>
      <c r="L34" s="135">
        <f t="shared" si="1"/>
        <v>702.74705391371799</v>
      </c>
      <c r="M34" s="154"/>
    </row>
    <row r="35" spans="2:13" x14ac:dyDescent="0.2">
      <c r="B35" s="108" t="s">
        <v>33</v>
      </c>
      <c r="C35" s="134">
        <v>920</v>
      </c>
      <c r="D35" s="135">
        <v>915</v>
      </c>
      <c r="E35" s="136">
        <v>712</v>
      </c>
      <c r="F35" s="135">
        <v>706</v>
      </c>
      <c r="G35" s="122"/>
      <c r="H35" s="135"/>
      <c r="I35" s="136">
        <v>788</v>
      </c>
      <c r="J35" s="135">
        <f t="shared" si="0"/>
        <v>740.79333333333329</v>
      </c>
      <c r="K35" s="136">
        <f t="shared" si="1"/>
        <v>786.76847352024868</v>
      </c>
      <c r="L35" s="135">
        <f t="shared" si="1"/>
        <v>806.98553701231219</v>
      </c>
      <c r="M35" s="111"/>
    </row>
    <row r="36" spans="2:13" ht="13.5" thickBot="1" x14ac:dyDescent="0.25">
      <c r="B36" s="109" t="s">
        <v>34</v>
      </c>
      <c r="C36" s="134">
        <v>856</v>
      </c>
      <c r="D36" s="157">
        <v>923</v>
      </c>
      <c r="E36" s="134">
        <v>901</v>
      </c>
      <c r="F36" s="157">
        <v>953</v>
      </c>
      <c r="G36" s="156">
        <v>920</v>
      </c>
      <c r="H36" s="157">
        <v>983</v>
      </c>
      <c r="I36" s="156">
        <v>913</v>
      </c>
      <c r="J36" s="157">
        <v>978</v>
      </c>
      <c r="K36" s="136">
        <v>901</v>
      </c>
      <c r="L36" s="135">
        <f>((D36*9)+(F36*29)+(H36*12)+(J36*16))/66</f>
        <v>960.42424242424238</v>
      </c>
      <c r="M36" s="111"/>
    </row>
    <row r="37" spans="2:13" ht="24" x14ac:dyDescent="0.2">
      <c r="B37" s="97" t="s">
        <v>218</v>
      </c>
      <c r="C37" s="47"/>
      <c r="D37" s="44"/>
      <c r="E37" s="38"/>
      <c r="F37" s="39"/>
      <c r="G37" s="93"/>
      <c r="H37" s="94"/>
      <c r="I37" s="45"/>
      <c r="J37" s="43"/>
      <c r="K37" s="41"/>
      <c r="L37" s="31"/>
      <c r="M37" s="137"/>
    </row>
    <row r="38" spans="2:13" x14ac:dyDescent="0.2">
      <c r="B38" s="95" t="s">
        <v>22</v>
      </c>
      <c r="C38" s="91">
        <f>(C36-C34)/C34</f>
        <v>0.54444744783645771</v>
      </c>
      <c r="D38" s="91">
        <f>(D36-D34)/D34</f>
        <v>0.35903808672974652</v>
      </c>
      <c r="E38" s="90">
        <f t="shared" ref="E38:J38" si="2">(E36-E34)/E34</f>
        <v>0.64406508016109831</v>
      </c>
      <c r="F38" s="92">
        <f t="shared" si="2"/>
        <v>0.49622264811768313</v>
      </c>
      <c r="G38" s="90">
        <f>(G36-G34)/G34</f>
        <v>0.40997961897917501</v>
      </c>
      <c r="H38" s="92">
        <f>(H36-H34)/H34</f>
        <v>0.30246025610276361</v>
      </c>
      <c r="I38" s="91">
        <f t="shared" si="2"/>
        <v>0.47657162337648024</v>
      </c>
      <c r="J38" s="91">
        <f t="shared" si="2"/>
        <v>0.32132062944145617</v>
      </c>
      <c r="K38" s="90">
        <f t="shared" ref="K38:L38" si="3">(K36-K34)/K34</f>
        <v>0.51869421386059933</v>
      </c>
      <c r="L38" s="92">
        <f t="shared" si="3"/>
        <v>0.36667131804463104</v>
      </c>
    </row>
    <row r="39" spans="2:13" ht="13.5" thickBot="1" x14ac:dyDescent="0.25">
      <c r="B39" s="96" t="s">
        <v>33</v>
      </c>
      <c r="C39" s="99">
        <f>(C36-C35)/C35</f>
        <v>-6.9565217391304349E-2</v>
      </c>
      <c r="D39" s="99">
        <f>(D36-D35)/D35</f>
        <v>8.7431693989071038E-3</v>
      </c>
      <c r="E39" s="98">
        <f>(E36-E35)/E35</f>
        <v>0.2654494382022472</v>
      </c>
      <c r="F39" s="100">
        <f>(F36-F35)/F35</f>
        <v>0.34985835694050993</v>
      </c>
      <c r="G39" s="98"/>
      <c r="H39" s="100"/>
      <c r="I39" s="99">
        <f>(I36-I35)/I35</f>
        <v>0.15862944162436549</v>
      </c>
      <c r="J39" s="99">
        <f>(J36-J35)/J36</f>
        <v>0.24254260395364693</v>
      </c>
      <c r="K39" s="98">
        <f>(K36-K35)/K35</f>
        <v>0.14519077762310897</v>
      </c>
      <c r="L39" s="100">
        <f>(L36-L35)/L35</f>
        <v>0.19013811075227383</v>
      </c>
    </row>
    <row r="41" spans="2:13" ht="26.25" customHeight="1" x14ac:dyDescent="0.2">
      <c r="B41" s="230" t="s">
        <v>304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29"/>
    </row>
    <row r="42" spans="2:13" x14ac:dyDescent="0.2">
      <c r="B42" s="229" t="s">
        <v>219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</row>
  </sheetData>
  <mergeCells count="7">
    <mergeCell ref="B42:L42"/>
    <mergeCell ref="B41:L41"/>
    <mergeCell ref="K3:L3"/>
    <mergeCell ref="E3:F3"/>
    <mergeCell ref="I3:J3"/>
    <mergeCell ref="G3:H3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zoomScaleNormal="100" zoomScaleSheetLayoutView="90" workbookViewId="0">
      <selection activeCell="B1" sqref="B1"/>
    </sheetView>
  </sheetViews>
  <sheetFormatPr defaultRowHeight="12.75" x14ac:dyDescent="0.2"/>
  <cols>
    <col min="1" max="1" width="1" customWidth="1"/>
    <col min="2" max="2" width="25" customWidth="1"/>
    <col min="3" max="3" width="11.28515625" customWidth="1"/>
    <col min="4" max="4" width="8.5703125" customWidth="1"/>
    <col min="5" max="5" width="11.28515625" customWidth="1"/>
    <col min="6" max="6" width="10.28515625" customWidth="1"/>
    <col min="7" max="7" width="12.28515625" customWidth="1"/>
    <col min="8" max="8" width="8.85546875" customWidth="1"/>
    <col min="9" max="9" width="10.85546875" customWidth="1"/>
    <col min="10" max="10" width="10.28515625" customWidth="1"/>
    <col min="11" max="11" width="7.7109375" customWidth="1"/>
    <col min="12" max="12" width="21.5703125" customWidth="1"/>
    <col min="13" max="13" width="9.140625" customWidth="1"/>
    <col min="14" max="14" width="27" customWidth="1"/>
    <col min="15" max="15" width="10.140625" customWidth="1"/>
    <col min="16" max="16" width="1.42578125" customWidth="1"/>
  </cols>
  <sheetData>
    <row r="1" spans="2:15" s="1" customFormat="1" ht="27" customHeight="1" x14ac:dyDescent="0.25">
      <c r="B1" s="2" t="s">
        <v>302</v>
      </c>
    </row>
    <row r="2" spans="2:15" s="1" customFormat="1" ht="21.75" customHeight="1" x14ac:dyDescent="0.25">
      <c r="B2" s="236" t="s">
        <v>279</v>
      </c>
      <c r="C2" s="236"/>
    </row>
    <row r="3" spans="2:15" s="1" customFormat="1" ht="51.75" customHeight="1" x14ac:dyDescent="0.2">
      <c r="B3" s="182"/>
      <c r="C3" s="228" t="s">
        <v>329</v>
      </c>
      <c r="D3" s="182" t="s">
        <v>11</v>
      </c>
      <c r="E3" s="182" t="s">
        <v>12</v>
      </c>
      <c r="F3" s="182" t="s">
        <v>13</v>
      </c>
      <c r="G3" s="182" t="s">
        <v>14</v>
      </c>
      <c r="H3" s="228" t="s">
        <v>330</v>
      </c>
      <c r="I3" s="182" t="s">
        <v>16</v>
      </c>
      <c r="J3" s="228" t="s">
        <v>331</v>
      </c>
      <c r="K3" s="182" t="s">
        <v>17</v>
      </c>
      <c r="L3" s="182" t="s">
        <v>18</v>
      </c>
      <c r="M3" s="182" t="s">
        <v>19</v>
      </c>
      <c r="N3" s="182" t="s">
        <v>0</v>
      </c>
      <c r="O3" s="182" t="s">
        <v>20</v>
      </c>
    </row>
    <row r="4" spans="2:15" s="1" customFormat="1" ht="17.649999999999999" customHeight="1" x14ac:dyDescent="0.2">
      <c r="B4" s="222"/>
      <c r="C4" s="177" t="s">
        <v>4</v>
      </c>
      <c r="D4" s="177" t="s">
        <v>2</v>
      </c>
      <c r="E4" s="177" t="s">
        <v>2</v>
      </c>
      <c r="F4" s="178">
        <v>0</v>
      </c>
      <c r="G4" s="178">
        <v>1</v>
      </c>
      <c r="H4" s="179">
        <v>1150.8348102512</v>
      </c>
      <c r="I4" s="179">
        <v>1111.4181148770499</v>
      </c>
      <c r="J4" s="180">
        <v>0.73170731707317072</v>
      </c>
      <c r="K4" s="178">
        <v>5</v>
      </c>
      <c r="L4" s="181" t="s">
        <v>255</v>
      </c>
      <c r="M4" s="178">
        <v>9</v>
      </c>
      <c r="N4" s="181" t="s">
        <v>280</v>
      </c>
      <c r="O4" s="177" t="s">
        <v>7</v>
      </c>
    </row>
    <row r="5" spans="2:15" s="1" customFormat="1" ht="17.649999999999999" customHeight="1" x14ac:dyDescent="0.2">
      <c r="B5" s="222"/>
      <c r="C5" s="166" t="s">
        <v>1</v>
      </c>
      <c r="D5" s="167" t="s">
        <v>2</v>
      </c>
      <c r="E5" s="167" t="s">
        <v>2</v>
      </c>
      <c r="F5" s="168">
        <v>0</v>
      </c>
      <c r="G5" s="168">
        <v>15</v>
      </c>
      <c r="H5" s="169">
        <v>1129.33977619047</v>
      </c>
      <c r="I5" s="170">
        <v>1101.44102619047</v>
      </c>
      <c r="J5" s="164">
        <v>0.80487804878048785</v>
      </c>
      <c r="K5" s="168">
        <v>6</v>
      </c>
      <c r="L5" s="166" t="s">
        <v>229</v>
      </c>
      <c r="M5" s="168">
        <v>2</v>
      </c>
      <c r="N5" s="167" t="s">
        <v>281</v>
      </c>
      <c r="O5" s="167" t="s">
        <v>7</v>
      </c>
    </row>
    <row r="6" spans="2:15" s="1" customFormat="1" ht="17.649999999999999" customHeight="1" x14ac:dyDescent="0.2">
      <c r="B6" s="222"/>
      <c r="C6" s="167" t="s">
        <v>1</v>
      </c>
      <c r="D6" s="167" t="s">
        <v>2</v>
      </c>
      <c r="E6" s="167" t="s">
        <v>2</v>
      </c>
      <c r="F6" s="168">
        <v>4</v>
      </c>
      <c r="G6" s="168">
        <v>6</v>
      </c>
      <c r="H6" s="169">
        <v>896.21118678861706</v>
      </c>
      <c r="I6" s="169">
        <v>987.98550589430897</v>
      </c>
      <c r="J6" s="164">
        <v>0.95121951219512191</v>
      </c>
      <c r="K6" s="168">
        <v>10</v>
      </c>
      <c r="L6" s="166" t="s">
        <v>287</v>
      </c>
      <c r="M6" s="168">
        <v>20</v>
      </c>
      <c r="N6" s="166" t="s">
        <v>288</v>
      </c>
      <c r="O6" s="167" t="s">
        <v>6</v>
      </c>
    </row>
    <row r="7" spans="2:15" s="1" customFormat="1" ht="17.649999999999999" customHeight="1" x14ac:dyDescent="0.2">
      <c r="B7" s="222"/>
      <c r="C7" s="167" t="s">
        <v>9</v>
      </c>
      <c r="D7" s="167" t="s">
        <v>5</v>
      </c>
      <c r="E7" s="167" t="s">
        <v>5</v>
      </c>
      <c r="F7" s="168">
        <v>25</v>
      </c>
      <c r="G7" s="168">
        <v>8</v>
      </c>
      <c r="H7" s="169">
        <v>780.30673095238001</v>
      </c>
      <c r="I7" s="169">
        <v>881.92763095238001</v>
      </c>
      <c r="J7" s="164">
        <v>1</v>
      </c>
      <c r="K7" s="168">
        <v>15</v>
      </c>
      <c r="L7" s="166" t="s">
        <v>283</v>
      </c>
      <c r="M7" s="168">
        <v>25</v>
      </c>
      <c r="N7" s="166" t="s">
        <v>284</v>
      </c>
      <c r="O7" s="167" t="s">
        <v>6</v>
      </c>
    </row>
    <row r="8" spans="2:15" s="1" customFormat="1" ht="17.649999999999999" customHeight="1" x14ac:dyDescent="0.2">
      <c r="B8" s="222"/>
      <c r="C8" s="167" t="s">
        <v>1</v>
      </c>
      <c r="D8" s="167" t="s">
        <v>2</v>
      </c>
      <c r="E8" s="167" t="s">
        <v>5</v>
      </c>
      <c r="F8" s="168">
        <v>0</v>
      </c>
      <c r="G8" s="168">
        <v>5</v>
      </c>
      <c r="H8" s="169">
        <v>776.02224999999999</v>
      </c>
      <c r="I8" s="170">
        <v>851.573749999999</v>
      </c>
      <c r="J8" s="164">
        <v>1</v>
      </c>
      <c r="K8" s="168">
        <v>17</v>
      </c>
      <c r="L8" s="166" t="s">
        <v>232</v>
      </c>
      <c r="M8" s="168">
        <v>23</v>
      </c>
      <c r="N8" s="166" t="s">
        <v>289</v>
      </c>
      <c r="O8" s="167" t="s">
        <v>6</v>
      </c>
    </row>
    <row r="9" spans="2:15" s="1" customFormat="1" ht="17.649999999999999" customHeight="1" x14ac:dyDescent="0.2">
      <c r="B9" s="222"/>
      <c r="C9" s="167" t="s">
        <v>9</v>
      </c>
      <c r="D9" s="167" t="s">
        <v>5</v>
      </c>
      <c r="E9" s="167" t="s">
        <v>5</v>
      </c>
      <c r="F9" s="168">
        <v>20</v>
      </c>
      <c r="G9" s="168">
        <v>2</v>
      </c>
      <c r="H9" s="169">
        <v>775.60284999999999</v>
      </c>
      <c r="I9" s="170">
        <v>862.47298809523795</v>
      </c>
      <c r="J9" s="164">
        <v>1</v>
      </c>
      <c r="K9" s="168">
        <v>13</v>
      </c>
      <c r="L9" s="166" t="s">
        <v>230</v>
      </c>
      <c r="M9" s="168">
        <v>18</v>
      </c>
      <c r="N9" s="166" t="s">
        <v>282</v>
      </c>
      <c r="O9" s="167" t="s">
        <v>7</v>
      </c>
    </row>
    <row r="10" spans="2:15" s="1" customFormat="1" ht="17.649999999999999" customHeight="1" x14ac:dyDescent="0.2">
      <c r="B10" s="222"/>
      <c r="C10" s="161" t="s">
        <v>4</v>
      </c>
      <c r="D10" s="161" t="s">
        <v>2</v>
      </c>
      <c r="E10" s="161" t="s">
        <v>5</v>
      </c>
      <c r="F10" s="162">
        <v>7</v>
      </c>
      <c r="G10" s="162">
        <v>2</v>
      </c>
      <c r="H10" s="163">
        <v>765.10508333333303</v>
      </c>
      <c r="I10" s="163">
        <v>847.54282142857096</v>
      </c>
      <c r="J10" s="164">
        <v>0.95121951219512191</v>
      </c>
      <c r="K10" s="162">
        <v>13</v>
      </c>
      <c r="L10" s="165" t="s">
        <v>290</v>
      </c>
      <c r="M10" s="162">
        <v>16</v>
      </c>
      <c r="N10" s="165" t="s">
        <v>291</v>
      </c>
      <c r="O10" s="161" t="s">
        <v>6</v>
      </c>
    </row>
    <row r="11" spans="2:15" s="1" customFormat="1" ht="17.649999999999999" customHeight="1" x14ac:dyDescent="0.2">
      <c r="B11" s="222"/>
      <c r="C11" s="167" t="s">
        <v>9</v>
      </c>
      <c r="D11" s="167" t="s">
        <v>5</v>
      </c>
      <c r="E11" s="167" t="s">
        <v>5</v>
      </c>
      <c r="F11" s="168">
        <v>2</v>
      </c>
      <c r="G11" s="168">
        <v>1</v>
      </c>
      <c r="H11" s="169">
        <v>754.58453571428504</v>
      </c>
      <c r="I11" s="170">
        <v>845.38159761904706</v>
      </c>
      <c r="J11" s="164">
        <v>0.95121951219512191</v>
      </c>
      <c r="K11" s="168">
        <v>10</v>
      </c>
      <c r="L11" s="166" t="s">
        <v>287</v>
      </c>
      <c r="M11" s="168">
        <v>16</v>
      </c>
      <c r="N11" s="166" t="s">
        <v>243</v>
      </c>
      <c r="O11" s="167" t="s">
        <v>6</v>
      </c>
    </row>
    <row r="12" spans="2:15" s="1" customFormat="1" ht="17.649999999999999" customHeight="1" x14ac:dyDescent="0.2">
      <c r="B12" s="223"/>
      <c r="C12" s="171" t="s">
        <v>9</v>
      </c>
      <c r="D12" s="171" t="s">
        <v>5</v>
      </c>
      <c r="E12" s="171" t="s">
        <v>5</v>
      </c>
      <c r="F12" s="172">
        <v>24</v>
      </c>
      <c r="G12" s="172">
        <v>6</v>
      </c>
      <c r="H12" s="173">
        <v>678.40885000000003</v>
      </c>
      <c r="I12" s="174">
        <v>814.13765476190395</v>
      </c>
      <c r="J12" s="175">
        <v>0.97560975609756095</v>
      </c>
      <c r="K12" s="172">
        <v>17</v>
      </c>
      <c r="L12" s="176" t="s">
        <v>285</v>
      </c>
      <c r="M12" s="172">
        <v>25</v>
      </c>
      <c r="N12" s="176" t="s">
        <v>286</v>
      </c>
      <c r="O12" s="171" t="s">
        <v>7</v>
      </c>
    </row>
    <row r="13" spans="2:15" s="1" customFormat="1" ht="17.25" customHeight="1" x14ac:dyDescent="0.2">
      <c r="B13" s="4" t="s">
        <v>21</v>
      </c>
      <c r="C13" s="5"/>
      <c r="D13" s="5"/>
      <c r="E13" s="5"/>
      <c r="F13" s="107">
        <f t="shared" ref="F13:K13" si="0">AVERAGE(F4:F12)</f>
        <v>9.1111111111111107</v>
      </c>
      <c r="G13" s="107">
        <f t="shared" si="0"/>
        <v>5.1111111111111107</v>
      </c>
      <c r="H13" s="7">
        <f t="shared" si="0"/>
        <v>856.26845258114281</v>
      </c>
      <c r="I13" s="7">
        <f t="shared" si="0"/>
        <v>922.65345442432977</v>
      </c>
      <c r="J13" s="8">
        <f t="shared" si="0"/>
        <v>0.9295392953929541</v>
      </c>
      <c r="K13" s="6">
        <f t="shared" si="0"/>
        <v>11.777777777777779</v>
      </c>
      <c r="L13" s="5"/>
      <c r="M13" s="6">
        <f>AVERAGE(M4:M12)</f>
        <v>17.111111111111111</v>
      </c>
      <c r="N13" s="5"/>
      <c r="O13" s="9"/>
    </row>
    <row r="14" spans="2:15" s="1" customFormat="1" ht="17.25" customHeight="1" x14ac:dyDescent="0.2">
      <c r="B14" s="10" t="s">
        <v>22</v>
      </c>
      <c r="C14" s="12"/>
      <c r="D14" s="12"/>
      <c r="E14" s="12"/>
      <c r="F14" s="13"/>
      <c r="G14" s="13"/>
      <c r="H14" s="152">
        <v>554.24352651113463</v>
      </c>
      <c r="I14" s="153">
        <v>679.15683085896069</v>
      </c>
      <c r="J14" s="14"/>
      <c r="K14" s="13"/>
      <c r="L14" s="12"/>
      <c r="M14" s="13"/>
      <c r="N14" s="12"/>
      <c r="O14" s="15"/>
    </row>
    <row r="15" spans="2:15" s="1" customFormat="1" ht="16.5" customHeight="1" x14ac:dyDescent="0.2">
      <c r="B15" s="11" t="s">
        <v>23</v>
      </c>
      <c r="C15" s="16"/>
      <c r="D15" s="16"/>
      <c r="E15" s="16"/>
      <c r="F15" s="17"/>
      <c r="G15" s="17"/>
      <c r="H15" s="220">
        <v>920</v>
      </c>
      <c r="I15" s="220">
        <v>915</v>
      </c>
      <c r="J15" s="18"/>
      <c r="K15" s="17"/>
      <c r="L15" s="16"/>
      <c r="M15" s="17"/>
      <c r="N15" s="16"/>
      <c r="O15" s="19"/>
    </row>
    <row r="16" spans="2:15" s="1" customFormat="1" ht="21.75" customHeight="1" x14ac:dyDescent="0.25">
      <c r="B16" s="235" t="s">
        <v>216</v>
      </c>
      <c r="C16" s="235"/>
    </row>
    <row r="17" spans="2:15" s="1" customFormat="1" ht="53.25" customHeight="1" x14ac:dyDescent="0.2">
      <c r="B17" s="182"/>
      <c r="C17" s="228" t="s">
        <v>329</v>
      </c>
      <c r="D17" s="182" t="s">
        <v>11</v>
      </c>
      <c r="E17" s="182" t="s">
        <v>12</v>
      </c>
      <c r="F17" s="182" t="s">
        <v>13</v>
      </c>
      <c r="G17" s="182" t="s">
        <v>14</v>
      </c>
      <c r="H17" s="182" t="s">
        <v>15</v>
      </c>
      <c r="I17" s="182" t="s">
        <v>16</v>
      </c>
      <c r="J17" s="228" t="s">
        <v>331</v>
      </c>
      <c r="K17" s="182" t="s">
        <v>17</v>
      </c>
      <c r="L17" s="182" t="s">
        <v>18</v>
      </c>
      <c r="M17" s="182" t="s">
        <v>19</v>
      </c>
      <c r="N17" s="182" t="s">
        <v>0</v>
      </c>
      <c r="O17" s="182" t="s">
        <v>20</v>
      </c>
    </row>
    <row r="18" spans="2:15" s="1" customFormat="1" ht="17.649999999999999" customHeight="1" x14ac:dyDescent="0.2">
      <c r="B18" s="227"/>
      <c r="C18" s="183" t="s">
        <v>1</v>
      </c>
      <c r="D18" s="184" t="s">
        <v>2</v>
      </c>
      <c r="E18" s="184" t="s">
        <v>2</v>
      </c>
      <c r="F18" s="193">
        <v>0</v>
      </c>
      <c r="G18" s="193">
        <v>4</v>
      </c>
      <c r="H18" s="188">
        <v>1376.18649883895</v>
      </c>
      <c r="I18" s="189">
        <v>1271.9498997901201</v>
      </c>
      <c r="J18" s="195">
        <v>0.85365853658536583</v>
      </c>
      <c r="K18" s="193">
        <v>7</v>
      </c>
      <c r="L18" s="185" t="s">
        <v>246</v>
      </c>
      <c r="M18" s="193">
        <v>8</v>
      </c>
      <c r="N18" s="185" t="s">
        <v>247</v>
      </c>
      <c r="O18" s="184" t="s">
        <v>3</v>
      </c>
    </row>
    <row r="19" spans="2:15" s="1" customFormat="1" ht="17.649999999999999" customHeight="1" x14ac:dyDescent="0.2">
      <c r="B19" s="222"/>
      <c r="C19" s="167" t="s">
        <v>4</v>
      </c>
      <c r="D19" s="167" t="s">
        <v>3</v>
      </c>
      <c r="E19" s="167" t="s">
        <v>2</v>
      </c>
      <c r="F19" s="168">
        <v>0</v>
      </c>
      <c r="G19" s="168">
        <v>2</v>
      </c>
      <c r="H19" s="169">
        <v>1139.612175341</v>
      </c>
      <c r="I19" s="169">
        <v>1098.2982590020399</v>
      </c>
      <c r="J19" s="164">
        <v>0.95121951219512191</v>
      </c>
      <c r="K19" s="168">
        <v>13</v>
      </c>
      <c r="L19" s="166" t="s">
        <v>258</v>
      </c>
      <c r="M19" s="168">
        <v>17</v>
      </c>
      <c r="N19" s="166" t="s">
        <v>259</v>
      </c>
      <c r="O19" s="167" t="s">
        <v>27</v>
      </c>
    </row>
    <row r="20" spans="2:15" s="1" customFormat="1" ht="17.649999999999999" customHeight="1" x14ac:dyDescent="0.2">
      <c r="B20" s="222"/>
      <c r="C20" s="166" t="s">
        <v>1</v>
      </c>
      <c r="D20" s="167" t="s">
        <v>2</v>
      </c>
      <c r="E20" s="167" t="s">
        <v>2</v>
      </c>
      <c r="F20" s="168">
        <v>2</v>
      </c>
      <c r="G20" s="168">
        <v>4</v>
      </c>
      <c r="H20" s="169">
        <v>1135.0000089201801</v>
      </c>
      <c r="I20" s="169">
        <v>1104.3830364082901</v>
      </c>
      <c r="J20" s="164">
        <v>0.90243902439024393</v>
      </c>
      <c r="K20" s="168">
        <v>6</v>
      </c>
      <c r="L20" s="166" t="s">
        <v>251</v>
      </c>
      <c r="M20" s="168">
        <v>10</v>
      </c>
      <c r="N20" s="166" t="s">
        <v>252</v>
      </c>
      <c r="O20" s="167" t="s">
        <v>3</v>
      </c>
    </row>
    <row r="21" spans="2:15" s="1" customFormat="1" ht="17.649999999999999" customHeight="1" x14ac:dyDescent="0.2">
      <c r="B21" s="222"/>
      <c r="C21" s="167" t="s">
        <v>4</v>
      </c>
      <c r="D21" s="167" t="s">
        <v>2</v>
      </c>
      <c r="E21" s="167" t="s">
        <v>2</v>
      </c>
      <c r="F21" s="168">
        <v>2</v>
      </c>
      <c r="G21" s="168">
        <v>0</v>
      </c>
      <c r="H21" s="169">
        <v>1128.5975938244101</v>
      </c>
      <c r="I21" s="170">
        <v>1011.67180517835</v>
      </c>
      <c r="J21" s="164">
        <v>0.87804878048780488</v>
      </c>
      <c r="K21" s="168">
        <v>4</v>
      </c>
      <c r="L21" s="166" t="s">
        <v>228</v>
      </c>
      <c r="M21" s="168">
        <v>6</v>
      </c>
      <c r="N21" s="166" t="s">
        <v>229</v>
      </c>
      <c r="O21" s="167" t="s">
        <v>7</v>
      </c>
    </row>
    <row r="22" spans="2:15" s="1" customFormat="1" ht="17.649999999999999" customHeight="1" x14ac:dyDescent="0.2">
      <c r="B22" s="222"/>
      <c r="C22" s="166" t="s">
        <v>1</v>
      </c>
      <c r="D22" s="167" t="s">
        <v>2</v>
      </c>
      <c r="E22" s="167" t="s">
        <v>2</v>
      </c>
      <c r="F22" s="168">
        <v>0</v>
      </c>
      <c r="G22" s="168">
        <v>3</v>
      </c>
      <c r="H22" s="169">
        <v>1030.8969178510299</v>
      </c>
      <c r="I22" s="169">
        <v>1037.5632872601</v>
      </c>
      <c r="J22" s="164">
        <v>0.6097560975609756</v>
      </c>
      <c r="K22" s="168">
        <v>4</v>
      </c>
      <c r="L22" s="166" t="s">
        <v>228</v>
      </c>
      <c r="M22" s="168">
        <v>6</v>
      </c>
      <c r="N22" s="166" t="s">
        <v>251</v>
      </c>
      <c r="O22" s="167" t="s">
        <v>7</v>
      </c>
    </row>
    <row r="23" spans="2:15" s="1" customFormat="1" ht="17.649999999999999" customHeight="1" x14ac:dyDescent="0.2">
      <c r="B23" s="222"/>
      <c r="C23" s="161" t="s">
        <v>1</v>
      </c>
      <c r="D23" s="161" t="s">
        <v>5</v>
      </c>
      <c r="E23" s="161" t="s">
        <v>2</v>
      </c>
      <c r="F23" s="162">
        <v>1</v>
      </c>
      <c r="G23" s="162">
        <v>2</v>
      </c>
      <c r="H23" s="163">
        <v>998.21883471726903</v>
      </c>
      <c r="I23" s="163">
        <v>970.70689242823698</v>
      </c>
      <c r="J23" s="164">
        <v>0.92682926829268297</v>
      </c>
      <c r="K23" s="162">
        <v>10</v>
      </c>
      <c r="L23" s="165" t="s">
        <v>253</v>
      </c>
      <c r="M23" s="162">
        <v>15</v>
      </c>
      <c r="N23" s="165" t="s">
        <v>244</v>
      </c>
      <c r="O23" s="161" t="s">
        <v>27</v>
      </c>
    </row>
    <row r="24" spans="2:15" s="1" customFormat="1" ht="17.649999999999999" customHeight="1" x14ac:dyDescent="0.2">
      <c r="B24" s="222"/>
      <c r="C24" s="167" t="s">
        <v>4</v>
      </c>
      <c r="D24" s="167" t="s">
        <v>5</v>
      </c>
      <c r="E24" s="167" t="s">
        <v>5</v>
      </c>
      <c r="F24" s="168">
        <v>3</v>
      </c>
      <c r="G24" s="168">
        <v>2</v>
      </c>
      <c r="H24" s="169">
        <v>998.20668508839799</v>
      </c>
      <c r="I24" s="170">
        <v>1044.6808598856401</v>
      </c>
      <c r="J24" s="164">
        <v>0.90243902439024393</v>
      </c>
      <c r="K24" s="168">
        <v>16</v>
      </c>
      <c r="L24" s="166" t="s">
        <v>226</v>
      </c>
      <c r="M24" s="168">
        <v>18</v>
      </c>
      <c r="N24" s="166" t="s">
        <v>311</v>
      </c>
      <c r="O24" s="167" t="s">
        <v>7</v>
      </c>
    </row>
    <row r="25" spans="2:15" s="1" customFormat="1" ht="17.649999999999999" customHeight="1" x14ac:dyDescent="0.2">
      <c r="B25" s="222"/>
      <c r="C25" s="167" t="s">
        <v>4</v>
      </c>
      <c r="D25" s="167" t="s">
        <v>5</v>
      </c>
      <c r="E25" s="167" t="s">
        <v>5</v>
      </c>
      <c r="F25" s="168">
        <v>8</v>
      </c>
      <c r="G25" s="168">
        <v>2</v>
      </c>
      <c r="H25" s="163">
        <v>982.75048188021901</v>
      </c>
      <c r="I25" s="190">
        <v>1007.7546135807</v>
      </c>
      <c r="J25" s="164">
        <v>1</v>
      </c>
      <c r="K25" s="168">
        <v>12</v>
      </c>
      <c r="L25" s="166" t="s">
        <v>309</v>
      </c>
      <c r="M25" s="168">
        <v>18</v>
      </c>
      <c r="N25" s="166" t="s">
        <v>240</v>
      </c>
      <c r="O25" s="167" t="s">
        <v>6</v>
      </c>
    </row>
    <row r="26" spans="2:15" s="1" customFormat="1" ht="17.649999999999999" customHeight="1" x14ac:dyDescent="0.2">
      <c r="B26" s="222"/>
      <c r="C26" s="167" t="s">
        <v>4</v>
      </c>
      <c r="D26" s="167" t="s">
        <v>5</v>
      </c>
      <c r="E26" s="167" t="s">
        <v>5</v>
      </c>
      <c r="F26" s="168">
        <v>4</v>
      </c>
      <c r="G26" s="168">
        <v>2</v>
      </c>
      <c r="H26" s="169">
        <v>970.48389502622695</v>
      </c>
      <c r="I26" s="170">
        <v>1022.7814101226001</v>
      </c>
      <c r="J26" s="164">
        <v>0.87804878048780488</v>
      </c>
      <c r="K26" s="168">
        <v>8</v>
      </c>
      <c r="L26" s="166" t="s">
        <v>227</v>
      </c>
      <c r="M26" s="168">
        <v>11</v>
      </c>
      <c r="N26" s="166" t="s">
        <v>312</v>
      </c>
      <c r="O26" s="167" t="s">
        <v>7</v>
      </c>
    </row>
    <row r="27" spans="2:15" s="1" customFormat="1" ht="17.649999999999999" customHeight="1" x14ac:dyDescent="0.2">
      <c r="B27" s="222"/>
      <c r="C27" s="161" t="s">
        <v>4</v>
      </c>
      <c r="D27" s="161" t="s">
        <v>5</v>
      </c>
      <c r="E27" s="161" t="s">
        <v>5</v>
      </c>
      <c r="F27" s="162">
        <v>4</v>
      </c>
      <c r="G27" s="162">
        <v>5</v>
      </c>
      <c r="H27" s="163">
        <v>947.65627664927604</v>
      </c>
      <c r="I27" s="190">
        <v>988.98567550042503</v>
      </c>
      <c r="J27" s="164">
        <v>0.90243902439024393</v>
      </c>
      <c r="K27" s="162">
        <v>13</v>
      </c>
      <c r="L27" s="165" t="s">
        <v>230</v>
      </c>
      <c r="M27" s="162">
        <v>12</v>
      </c>
      <c r="N27" s="165" t="s">
        <v>231</v>
      </c>
      <c r="O27" s="161" t="s">
        <v>7</v>
      </c>
    </row>
    <row r="28" spans="2:15" s="1" customFormat="1" ht="17.649999999999999" customHeight="1" x14ac:dyDescent="0.2">
      <c r="B28" s="222"/>
      <c r="C28" s="167" t="s">
        <v>4</v>
      </c>
      <c r="D28" s="167" t="s">
        <v>3</v>
      </c>
      <c r="E28" s="167" t="s">
        <v>5</v>
      </c>
      <c r="F28" s="168">
        <v>3</v>
      </c>
      <c r="G28" s="168">
        <v>2</v>
      </c>
      <c r="H28" s="169">
        <v>937.731100808816</v>
      </c>
      <c r="I28" s="170">
        <v>1023.9079363869999</v>
      </c>
      <c r="J28" s="164">
        <v>0.90243902439024393</v>
      </c>
      <c r="K28" s="168">
        <v>8</v>
      </c>
      <c r="L28" s="166" t="s">
        <v>241</v>
      </c>
      <c r="M28" s="168">
        <v>12</v>
      </c>
      <c r="N28" s="166" t="s">
        <v>237</v>
      </c>
      <c r="O28" s="167" t="s">
        <v>7</v>
      </c>
    </row>
    <row r="29" spans="2:15" s="1" customFormat="1" ht="17.649999999999999" customHeight="1" x14ac:dyDescent="0.2">
      <c r="B29" s="222"/>
      <c r="C29" s="166" t="s">
        <v>1</v>
      </c>
      <c r="D29" s="167" t="s">
        <v>2</v>
      </c>
      <c r="E29" s="167" t="s">
        <v>2</v>
      </c>
      <c r="F29" s="168">
        <v>0</v>
      </c>
      <c r="G29" s="168">
        <v>2</v>
      </c>
      <c r="H29" s="169">
        <v>909.81332404424802</v>
      </c>
      <c r="I29" s="170">
        <v>935.24544856137402</v>
      </c>
      <c r="J29" s="164">
        <v>0.90243902439024393</v>
      </c>
      <c r="K29" s="168">
        <v>5</v>
      </c>
      <c r="L29" s="166" t="s">
        <v>249</v>
      </c>
      <c r="M29" s="168">
        <v>11</v>
      </c>
      <c r="N29" s="167" t="s">
        <v>250</v>
      </c>
      <c r="O29" s="167" t="s">
        <v>7</v>
      </c>
    </row>
    <row r="30" spans="2:15" s="1" customFormat="1" ht="17.649999999999999" customHeight="1" x14ac:dyDescent="0.2">
      <c r="B30" s="222"/>
      <c r="C30" s="167" t="s">
        <v>4</v>
      </c>
      <c r="D30" s="167" t="s">
        <v>3</v>
      </c>
      <c r="E30" s="167" t="s">
        <v>5</v>
      </c>
      <c r="F30" s="168">
        <v>2</v>
      </c>
      <c r="G30" s="168">
        <v>8</v>
      </c>
      <c r="H30" s="169">
        <v>870.18861684434899</v>
      </c>
      <c r="I30" s="170">
        <v>929.20631947405798</v>
      </c>
      <c r="J30" s="164">
        <v>1</v>
      </c>
      <c r="K30" s="168">
        <v>12</v>
      </c>
      <c r="L30" s="166" t="s">
        <v>231</v>
      </c>
      <c r="M30" s="168">
        <v>12</v>
      </c>
      <c r="N30" s="166" t="s">
        <v>231</v>
      </c>
      <c r="O30" s="167" t="s">
        <v>6</v>
      </c>
    </row>
    <row r="31" spans="2:15" s="1" customFormat="1" ht="17.649999999999999" customHeight="1" x14ac:dyDescent="0.2">
      <c r="B31" s="222"/>
      <c r="C31" s="166" t="s">
        <v>9</v>
      </c>
      <c r="D31" s="167" t="s">
        <v>5</v>
      </c>
      <c r="E31" s="167" t="s">
        <v>5</v>
      </c>
      <c r="F31" s="168">
        <v>2</v>
      </c>
      <c r="G31" s="168">
        <v>0</v>
      </c>
      <c r="H31" s="169">
        <v>830.59988330928797</v>
      </c>
      <c r="I31" s="170">
        <v>897.392305445543</v>
      </c>
      <c r="J31" s="164">
        <v>0.92682926829268297</v>
      </c>
      <c r="K31" s="168">
        <v>8</v>
      </c>
      <c r="L31" s="166" t="s">
        <v>235</v>
      </c>
      <c r="M31" s="168">
        <v>11</v>
      </c>
      <c r="N31" s="167" t="s">
        <v>236</v>
      </c>
      <c r="O31" s="167" t="s">
        <v>7</v>
      </c>
    </row>
    <row r="32" spans="2:15" s="1" customFormat="1" ht="17.649999999999999" customHeight="1" x14ac:dyDescent="0.2">
      <c r="B32" s="222"/>
      <c r="C32" s="167" t="s">
        <v>4</v>
      </c>
      <c r="D32" s="167" t="s">
        <v>2</v>
      </c>
      <c r="E32" s="167" t="s">
        <v>2</v>
      </c>
      <c r="F32" s="168">
        <v>2</v>
      </c>
      <c r="G32" s="168">
        <v>1</v>
      </c>
      <c r="H32" s="169">
        <v>823.54500649881095</v>
      </c>
      <c r="I32" s="170">
        <v>825.56834125439502</v>
      </c>
      <c r="J32" s="164">
        <v>0.90243902439024393</v>
      </c>
      <c r="K32" s="168">
        <v>5</v>
      </c>
      <c r="L32" s="166" t="s">
        <v>255</v>
      </c>
      <c r="M32" s="168">
        <v>6</v>
      </c>
      <c r="N32" s="166" t="s">
        <v>229</v>
      </c>
      <c r="O32" s="167" t="s">
        <v>7</v>
      </c>
    </row>
    <row r="33" spans="2:15" s="1" customFormat="1" ht="17.649999999999999" customHeight="1" x14ac:dyDescent="0.2">
      <c r="B33" s="222"/>
      <c r="C33" s="161" t="s">
        <v>9</v>
      </c>
      <c r="D33" s="161" t="s">
        <v>5</v>
      </c>
      <c r="E33" s="161" t="s">
        <v>5</v>
      </c>
      <c r="F33" s="162">
        <v>0</v>
      </c>
      <c r="G33" s="162">
        <v>8</v>
      </c>
      <c r="H33" s="163">
        <v>816.70420588235197</v>
      </c>
      <c r="I33" s="190">
        <v>901.55819185196196</v>
      </c>
      <c r="J33" s="164">
        <v>1</v>
      </c>
      <c r="K33" s="162">
        <v>10</v>
      </c>
      <c r="L33" s="165" t="s">
        <v>242</v>
      </c>
      <c r="M33" s="162">
        <v>16</v>
      </c>
      <c r="N33" s="165" t="s">
        <v>243</v>
      </c>
      <c r="O33" s="161" t="s">
        <v>6</v>
      </c>
    </row>
    <row r="34" spans="2:15" s="1" customFormat="1" ht="17.649999999999999" customHeight="1" x14ac:dyDescent="0.2">
      <c r="B34" s="222"/>
      <c r="C34" s="167" t="s">
        <v>9</v>
      </c>
      <c r="D34" s="167" t="s">
        <v>5</v>
      </c>
      <c r="E34" s="167" t="s">
        <v>5</v>
      </c>
      <c r="F34" s="168">
        <v>2</v>
      </c>
      <c r="G34" s="168">
        <v>1</v>
      </c>
      <c r="H34" s="169">
        <v>813.96438095238</v>
      </c>
      <c r="I34" s="169">
        <v>887.57575902241103</v>
      </c>
      <c r="J34" s="164">
        <v>0.90243902439024393</v>
      </c>
      <c r="K34" s="168">
        <v>10</v>
      </c>
      <c r="L34" s="166" t="s">
        <v>222</v>
      </c>
      <c r="M34" s="168">
        <v>24</v>
      </c>
      <c r="N34" s="166" t="s">
        <v>223</v>
      </c>
      <c r="O34" s="167" t="s">
        <v>7</v>
      </c>
    </row>
    <row r="35" spans="2:15" s="1" customFormat="1" ht="17.649999999999999" customHeight="1" x14ac:dyDescent="0.2">
      <c r="B35" s="222"/>
      <c r="C35" s="167" t="s">
        <v>9</v>
      </c>
      <c r="D35" s="167" t="s">
        <v>5</v>
      </c>
      <c r="E35" s="167" t="s">
        <v>5</v>
      </c>
      <c r="F35" s="168">
        <v>4</v>
      </c>
      <c r="G35" s="168">
        <v>4</v>
      </c>
      <c r="H35" s="163">
        <v>811.50741277056204</v>
      </c>
      <c r="I35" s="163">
        <v>883.03462177957101</v>
      </c>
      <c r="J35" s="164">
        <v>0.97560975609756095</v>
      </c>
      <c r="K35" s="168">
        <v>15</v>
      </c>
      <c r="L35" s="166" t="s">
        <v>244</v>
      </c>
      <c r="M35" s="168">
        <v>25</v>
      </c>
      <c r="N35" s="166" t="s">
        <v>248</v>
      </c>
      <c r="O35" s="167" t="s">
        <v>7</v>
      </c>
    </row>
    <row r="36" spans="2:15" s="1" customFormat="1" ht="17.649999999999999" customHeight="1" x14ac:dyDescent="0.2">
      <c r="B36" s="222"/>
      <c r="C36" s="167" t="s">
        <v>9</v>
      </c>
      <c r="D36" s="167" t="s">
        <v>5</v>
      </c>
      <c r="E36" s="167" t="s">
        <v>5</v>
      </c>
      <c r="F36" s="168">
        <v>1</v>
      </c>
      <c r="G36" s="168">
        <v>1</v>
      </c>
      <c r="H36" s="169">
        <v>811.05161654135304</v>
      </c>
      <c r="I36" s="169">
        <v>891.64988845089204</v>
      </c>
      <c r="J36" s="164">
        <v>0.85365853658536583</v>
      </c>
      <c r="K36" s="168">
        <v>11</v>
      </c>
      <c r="L36" s="166" t="s">
        <v>239</v>
      </c>
      <c r="M36" s="168">
        <v>21</v>
      </c>
      <c r="N36" s="166" t="s">
        <v>313</v>
      </c>
      <c r="O36" s="167" t="s">
        <v>7</v>
      </c>
    </row>
    <row r="37" spans="2:15" s="1" customFormat="1" ht="17.649999999999999" customHeight="1" x14ac:dyDescent="0.2">
      <c r="B37" s="222"/>
      <c r="C37" s="161" t="s">
        <v>9</v>
      </c>
      <c r="D37" s="161" t="s">
        <v>5</v>
      </c>
      <c r="E37" s="161" t="s">
        <v>5</v>
      </c>
      <c r="F37" s="162">
        <v>1</v>
      </c>
      <c r="G37" s="162">
        <v>7</v>
      </c>
      <c r="H37" s="163">
        <v>809.61537041664894</v>
      </c>
      <c r="I37" s="190">
        <v>872.62087372148596</v>
      </c>
      <c r="J37" s="164">
        <v>0.97560975609756095</v>
      </c>
      <c r="K37" s="162">
        <v>10</v>
      </c>
      <c r="L37" s="165" t="s">
        <v>242</v>
      </c>
      <c r="M37" s="162">
        <v>26</v>
      </c>
      <c r="N37" s="165" t="s">
        <v>257</v>
      </c>
      <c r="O37" s="161" t="s">
        <v>8</v>
      </c>
    </row>
    <row r="38" spans="2:15" s="1" customFormat="1" ht="17.649999999999999" customHeight="1" x14ac:dyDescent="0.2">
      <c r="B38" s="222"/>
      <c r="C38" s="167" t="s">
        <v>9</v>
      </c>
      <c r="D38" s="167" t="s">
        <v>5</v>
      </c>
      <c r="E38" s="167" t="s">
        <v>5</v>
      </c>
      <c r="F38" s="168">
        <v>8</v>
      </c>
      <c r="G38" s="168">
        <v>1</v>
      </c>
      <c r="H38" s="169">
        <v>801.245259259259</v>
      </c>
      <c r="I38" s="170">
        <v>942.01537321937303</v>
      </c>
      <c r="J38" s="164">
        <v>0.97560975609756095</v>
      </c>
      <c r="K38" s="168">
        <v>9</v>
      </c>
      <c r="L38" s="166" t="s">
        <v>314</v>
      </c>
      <c r="M38" s="168">
        <v>16</v>
      </c>
      <c r="N38" s="166" t="s">
        <v>256</v>
      </c>
      <c r="O38" s="167" t="s">
        <v>7</v>
      </c>
    </row>
    <row r="39" spans="2:15" s="1" customFormat="1" ht="17.649999999999999" customHeight="1" x14ac:dyDescent="0.2">
      <c r="B39" s="222"/>
      <c r="C39" s="167" t="s">
        <v>9</v>
      </c>
      <c r="D39" s="167" t="s">
        <v>5</v>
      </c>
      <c r="E39" s="167" t="s">
        <v>5</v>
      </c>
      <c r="F39" s="168">
        <v>5</v>
      </c>
      <c r="G39" s="168">
        <v>1</v>
      </c>
      <c r="H39" s="169">
        <v>795.87644848484797</v>
      </c>
      <c r="I39" s="170">
        <v>920.06909944922302</v>
      </c>
      <c r="J39" s="164">
        <v>0.97560975609756095</v>
      </c>
      <c r="K39" s="168">
        <v>17</v>
      </c>
      <c r="L39" s="166" t="s">
        <v>232</v>
      </c>
      <c r="M39" s="168">
        <v>24</v>
      </c>
      <c r="N39" s="166" t="s">
        <v>233</v>
      </c>
      <c r="O39" s="167" t="s">
        <v>7</v>
      </c>
    </row>
    <row r="40" spans="2:15" s="1" customFormat="1" ht="17.649999999999999" customHeight="1" x14ac:dyDescent="0.2">
      <c r="B40" s="222"/>
      <c r="C40" s="167" t="s">
        <v>1</v>
      </c>
      <c r="D40" s="167" t="s">
        <v>2</v>
      </c>
      <c r="E40" s="167" t="s">
        <v>5</v>
      </c>
      <c r="F40" s="168">
        <v>24</v>
      </c>
      <c r="G40" s="168">
        <v>4</v>
      </c>
      <c r="H40" s="169">
        <v>791.12353292682894</v>
      </c>
      <c r="I40" s="169">
        <v>839.20839883804501</v>
      </c>
      <c r="J40" s="164">
        <v>0.95121951219512191</v>
      </c>
      <c r="K40" s="168">
        <v>26</v>
      </c>
      <c r="L40" s="166" t="s">
        <v>234</v>
      </c>
      <c r="M40" s="168">
        <v>31</v>
      </c>
      <c r="N40" s="166" t="s">
        <v>315</v>
      </c>
      <c r="O40" s="167" t="s">
        <v>8</v>
      </c>
    </row>
    <row r="41" spans="2:15" s="1" customFormat="1" ht="17.649999999999999" customHeight="1" x14ac:dyDescent="0.2">
      <c r="B41" s="222"/>
      <c r="C41" s="167" t="s">
        <v>9</v>
      </c>
      <c r="D41" s="167" t="s">
        <v>5</v>
      </c>
      <c r="E41" s="167" t="s">
        <v>5</v>
      </c>
      <c r="F41" s="168">
        <v>5</v>
      </c>
      <c r="G41" s="168">
        <v>2</v>
      </c>
      <c r="H41" s="169">
        <v>786.28473380062303</v>
      </c>
      <c r="I41" s="169">
        <v>893.693995937159</v>
      </c>
      <c r="J41" s="164">
        <v>0.97560975609756095</v>
      </c>
      <c r="K41" s="168">
        <v>13</v>
      </c>
      <c r="L41" s="166" t="s">
        <v>224</v>
      </c>
      <c r="M41" s="168">
        <v>17</v>
      </c>
      <c r="N41" s="166" t="s">
        <v>225</v>
      </c>
      <c r="O41" s="167" t="s">
        <v>7</v>
      </c>
    </row>
    <row r="42" spans="2:15" s="1" customFormat="1" ht="17.649999999999999" customHeight="1" x14ac:dyDescent="0.2">
      <c r="B42" s="222"/>
      <c r="C42" s="166" t="s">
        <v>9</v>
      </c>
      <c r="D42" s="167" t="s">
        <v>5</v>
      </c>
      <c r="E42" s="167" t="s">
        <v>5</v>
      </c>
      <c r="F42" s="168">
        <v>3</v>
      </c>
      <c r="G42" s="168">
        <v>2</v>
      </c>
      <c r="H42" s="169">
        <v>782.93108333333305</v>
      </c>
      <c r="I42" s="169">
        <v>894.346339682539</v>
      </c>
      <c r="J42" s="164">
        <v>1</v>
      </c>
      <c r="K42" s="168">
        <v>17</v>
      </c>
      <c r="L42" s="166" t="s">
        <v>232</v>
      </c>
      <c r="M42" s="168">
        <v>32</v>
      </c>
      <c r="N42" s="166" t="s">
        <v>316</v>
      </c>
      <c r="O42" s="167" t="s">
        <v>8</v>
      </c>
    </row>
    <row r="43" spans="2:15" s="1" customFormat="1" ht="17.649999999999999" customHeight="1" x14ac:dyDescent="0.2">
      <c r="B43" s="222"/>
      <c r="C43" s="167" t="s">
        <v>9</v>
      </c>
      <c r="D43" s="167" t="s">
        <v>5</v>
      </c>
      <c r="E43" s="167" t="s">
        <v>5</v>
      </c>
      <c r="F43" s="168">
        <v>2</v>
      </c>
      <c r="G43" s="168">
        <v>1</v>
      </c>
      <c r="H43" s="169">
        <v>764.75183333333302</v>
      </c>
      <c r="I43" s="170">
        <v>924.78434523809506</v>
      </c>
      <c r="J43" s="164">
        <v>1</v>
      </c>
      <c r="K43" s="168">
        <v>12</v>
      </c>
      <c r="L43" s="166" t="s">
        <v>231</v>
      </c>
      <c r="M43" s="168">
        <v>18</v>
      </c>
      <c r="N43" s="166" t="s">
        <v>254</v>
      </c>
      <c r="O43" s="167" t="s">
        <v>7</v>
      </c>
    </row>
    <row r="44" spans="2:15" s="1" customFormat="1" ht="17.649999999999999" customHeight="1" x14ac:dyDescent="0.2">
      <c r="B44" s="222"/>
      <c r="C44" s="166" t="s">
        <v>9</v>
      </c>
      <c r="D44" s="167" t="s">
        <v>5</v>
      </c>
      <c r="E44" s="167" t="s">
        <v>5</v>
      </c>
      <c r="F44" s="168">
        <v>3</v>
      </c>
      <c r="G44" s="168">
        <v>2</v>
      </c>
      <c r="H44" s="163">
        <v>757.73044444444395</v>
      </c>
      <c r="I44" s="190">
        <v>844.03834523809496</v>
      </c>
      <c r="J44" s="164">
        <v>1</v>
      </c>
      <c r="K44" s="168">
        <v>15</v>
      </c>
      <c r="L44" s="166" t="s">
        <v>220</v>
      </c>
      <c r="M44" s="168">
        <v>19</v>
      </c>
      <c r="N44" s="167" t="s">
        <v>221</v>
      </c>
      <c r="O44" s="167" t="s">
        <v>7</v>
      </c>
    </row>
    <row r="45" spans="2:15" s="1" customFormat="1" ht="17.649999999999999" customHeight="1" x14ac:dyDescent="0.2">
      <c r="B45" s="222"/>
      <c r="C45" s="161" t="s">
        <v>9</v>
      </c>
      <c r="D45" s="161" t="s">
        <v>5</v>
      </c>
      <c r="E45" s="161" t="s">
        <v>5</v>
      </c>
      <c r="F45" s="162">
        <v>2</v>
      </c>
      <c r="G45" s="162">
        <v>5</v>
      </c>
      <c r="H45" s="163">
        <v>751.86935825545095</v>
      </c>
      <c r="I45" s="163">
        <v>891.10693348722498</v>
      </c>
      <c r="J45" s="164">
        <v>0.97560975609756095</v>
      </c>
      <c r="K45" s="162">
        <v>12</v>
      </c>
      <c r="L45" s="165" t="s">
        <v>237</v>
      </c>
      <c r="M45" s="162">
        <v>19</v>
      </c>
      <c r="N45" s="165" t="s">
        <v>238</v>
      </c>
      <c r="O45" s="161" t="s">
        <v>7</v>
      </c>
    </row>
    <row r="46" spans="2:15" s="1" customFormat="1" ht="17.649999999999999" customHeight="1" x14ac:dyDescent="0.2">
      <c r="B46" s="223"/>
      <c r="C46" s="186" t="s">
        <v>9</v>
      </c>
      <c r="D46" s="186" t="s">
        <v>3</v>
      </c>
      <c r="E46" s="186" t="s">
        <v>5</v>
      </c>
      <c r="F46" s="194">
        <v>4</v>
      </c>
      <c r="G46" s="194">
        <v>2</v>
      </c>
      <c r="H46" s="191">
        <v>751.45786851485104</v>
      </c>
      <c r="I46" s="192">
        <v>871.81901002453606</v>
      </c>
      <c r="J46" s="196">
        <v>0.92682926829268297</v>
      </c>
      <c r="K46" s="194">
        <v>15</v>
      </c>
      <c r="L46" s="187" t="s">
        <v>244</v>
      </c>
      <c r="M46" s="194">
        <v>35</v>
      </c>
      <c r="N46" s="187" t="s">
        <v>245</v>
      </c>
      <c r="O46" s="186" t="s">
        <v>7</v>
      </c>
    </row>
    <row r="47" spans="2:15" s="1" customFormat="1" ht="17.25" customHeight="1" x14ac:dyDescent="0.2">
      <c r="B47" s="4" t="s">
        <v>21</v>
      </c>
      <c r="C47" s="5"/>
      <c r="D47" s="5"/>
      <c r="E47" s="5"/>
      <c r="F47" s="107">
        <f t="shared" ref="F47:K47" si="1">AVERAGE(F18:F46)</f>
        <v>3.3448275862068964</v>
      </c>
      <c r="G47" s="107">
        <f t="shared" si="1"/>
        <v>2.7586206896551726</v>
      </c>
      <c r="H47" s="7">
        <f t="shared" si="1"/>
        <v>900.88278788133573</v>
      </c>
      <c r="I47" s="7">
        <f t="shared" si="1"/>
        <v>952.67645745584423</v>
      </c>
      <c r="J47" s="8">
        <f t="shared" si="1"/>
        <v>0.92851135407905827</v>
      </c>
      <c r="K47" s="6">
        <f t="shared" si="1"/>
        <v>11.137931034482758</v>
      </c>
      <c r="L47" s="5"/>
      <c r="M47" s="6">
        <f>AVERAGE(M18:M46)</f>
        <v>17.103448275862068</v>
      </c>
      <c r="N47" s="5"/>
      <c r="O47" s="9"/>
    </row>
    <row r="48" spans="2:15" s="1" customFormat="1" ht="17.25" customHeight="1" x14ac:dyDescent="0.2">
      <c r="B48" s="10" t="s">
        <v>22</v>
      </c>
      <c r="C48" s="12"/>
      <c r="D48" s="12"/>
      <c r="E48" s="12"/>
      <c r="F48" s="13"/>
      <c r="G48" s="13"/>
      <c r="H48" s="152">
        <v>548.03183333333311</v>
      </c>
      <c r="I48" s="153">
        <v>636.93729084967254</v>
      </c>
      <c r="J48" s="14"/>
      <c r="K48" s="13"/>
      <c r="L48" s="12"/>
      <c r="M48" s="13"/>
      <c r="N48" s="12"/>
      <c r="O48" s="15"/>
    </row>
    <row r="49" spans="2:15" s="1" customFormat="1" ht="16.5" customHeight="1" x14ac:dyDescent="0.2">
      <c r="B49" s="11" t="s">
        <v>23</v>
      </c>
      <c r="C49" s="16"/>
      <c r="D49" s="16"/>
      <c r="E49" s="16"/>
      <c r="F49" s="17"/>
      <c r="G49" s="17"/>
      <c r="H49" s="220">
        <v>712</v>
      </c>
      <c r="I49" s="220">
        <v>706</v>
      </c>
      <c r="J49" s="18"/>
      <c r="K49" s="17"/>
      <c r="L49" s="16"/>
      <c r="M49" s="17"/>
      <c r="N49" s="16"/>
      <c r="O49" s="19"/>
    </row>
    <row r="50" spans="2:15" s="1" customFormat="1" ht="21.75" customHeight="1" x14ac:dyDescent="0.25">
      <c r="B50" s="235" t="s">
        <v>28</v>
      </c>
      <c r="C50" s="235"/>
    </row>
    <row r="51" spans="2:15" s="1" customFormat="1" ht="51.75" customHeight="1" x14ac:dyDescent="0.2">
      <c r="B51" s="182"/>
      <c r="C51" s="228" t="s">
        <v>329</v>
      </c>
      <c r="D51" s="182" t="s">
        <v>11</v>
      </c>
      <c r="E51" s="182" t="s">
        <v>12</v>
      </c>
      <c r="F51" s="182" t="s">
        <v>13</v>
      </c>
      <c r="G51" s="182" t="s">
        <v>14</v>
      </c>
      <c r="H51" s="182" t="s">
        <v>15</v>
      </c>
      <c r="I51" s="182" t="s">
        <v>16</v>
      </c>
      <c r="J51" s="228" t="s">
        <v>331</v>
      </c>
      <c r="K51" s="182" t="s">
        <v>17</v>
      </c>
      <c r="L51" s="182" t="s">
        <v>18</v>
      </c>
      <c r="M51" s="182" t="s">
        <v>19</v>
      </c>
      <c r="N51" s="182" t="s">
        <v>0</v>
      </c>
      <c r="O51" s="182" t="s">
        <v>20</v>
      </c>
    </row>
    <row r="52" spans="2:15" s="1" customFormat="1" ht="17.649999999999999" customHeight="1" x14ac:dyDescent="0.2">
      <c r="B52" s="227"/>
      <c r="C52" s="185" t="s">
        <v>1</v>
      </c>
      <c r="D52" s="184" t="s">
        <v>5</v>
      </c>
      <c r="E52" s="184" t="s">
        <v>2</v>
      </c>
      <c r="F52" s="193">
        <v>0</v>
      </c>
      <c r="G52" s="193">
        <v>13</v>
      </c>
      <c r="H52" s="188">
        <v>1179.6477391651599</v>
      </c>
      <c r="I52" s="189">
        <v>1128.2949621933201</v>
      </c>
      <c r="J52" s="195">
        <v>0.92682926829268297</v>
      </c>
      <c r="K52" s="193">
        <v>8</v>
      </c>
      <c r="L52" s="185" t="s">
        <v>241</v>
      </c>
      <c r="M52" s="193">
        <v>13</v>
      </c>
      <c r="N52" s="184" t="s">
        <v>258</v>
      </c>
      <c r="O52" s="184" t="s">
        <v>10</v>
      </c>
    </row>
    <row r="53" spans="2:15" s="1" customFormat="1" ht="17.649999999999999" customHeight="1" x14ac:dyDescent="0.2">
      <c r="B53" s="222"/>
      <c r="C53" s="167" t="s">
        <v>1</v>
      </c>
      <c r="D53" s="167" t="s">
        <v>5</v>
      </c>
      <c r="E53" s="167" t="s">
        <v>2</v>
      </c>
      <c r="F53" s="168">
        <v>0</v>
      </c>
      <c r="G53" s="168">
        <v>13</v>
      </c>
      <c r="H53" s="169">
        <v>1087.49411411491</v>
      </c>
      <c r="I53" s="170">
        <v>1084.77435063241</v>
      </c>
      <c r="J53" s="164">
        <v>0.97560975609756095</v>
      </c>
      <c r="K53" s="168">
        <v>6</v>
      </c>
      <c r="L53" s="166" t="s">
        <v>276</v>
      </c>
      <c r="M53" s="168">
        <v>15</v>
      </c>
      <c r="N53" s="166" t="s">
        <v>220</v>
      </c>
      <c r="O53" s="167" t="s">
        <v>10</v>
      </c>
    </row>
    <row r="54" spans="2:15" s="1" customFormat="1" ht="17.649999999999999" customHeight="1" x14ac:dyDescent="0.2">
      <c r="B54" s="222"/>
      <c r="C54" s="167" t="s">
        <v>1</v>
      </c>
      <c r="D54" s="167" t="s">
        <v>2</v>
      </c>
      <c r="E54" s="167" t="s">
        <v>2</v>
      </c>
      <c r="F54" s="168">
        <v>0</v>
      </c>
      <c r="G54" s="168">
        <v>3</v>
      </c>
      <c r="H54" s="169">
        <v>1084.6488292255799</v>
      </c>
      <c r="I54" s="170">
        <v>1079.92896536172</v>
      </c>
      <c r="J54" s="164">
        <v>0.97560975609756095</v>
      </c>
      <c r="K54" s="168">
        <v>16</v>
      </c>
      <c r="L54" s="166" t="s">
        <v>300</v>
      </c>
      <c r="M54" s="168">
        <v>22</v>
      </c>
      <c r="N54" s="166" t="s">
        <v>317</v>
      </c>
      <c r="O54" s="167" t="s">
        <v>10</v>
      </c>
    </row>
    <row r="55" spans="2:15" s="1" customFormat="1" ht="17.649999999999999" customHeight="1" x14ac:dyDescent="0.2">
      <c r="B55" s="222"/>
      <c r="C55" s="167" t="s">
        <v>1</v>
      </c>
      <c r="D55" s="167" t="s">
        <v>5</v>
      </c>
      <c r="E55" s="167" t="s">
        <v>5</v>
      </c>
      <c r="F55" s="168">
        <v>2</v>
      </c>
      <c r="G55" s="168">
        <v>4</v>
      </c>
      <c r="H55" s="169">
        <v>975.20169574081694</v>
      </c>
      <c r="I55" s="169">
        <v>1107.4619906452699</v>
      </c>
      <c r="J55" s="164">
        <v>1</v>
      </c>
      <c r="K55" s="168">
        <v>8</v>
      </c>
      <c r="L55" s="166" t="s">
        <v>247</v>
      </c>
      <c r="M55" s="168">
        <v>13</v>
      </c>
      <c r="N55" s="166" t="s">
        <v>301</v>
      </c>
      <c r="O55" s="167" t="s">
        <v>8</v>
      </c>
    </row>
    <row r="56" spans="2:15" s="1" customFormat="1" ht="17.649999999999999" customHeight="1" x14ac:dyDescent="0.2">
      <c r="B56" s="222"/>
      <c r="C56" s="167" t="s">
        <v>4</v>
      </c>
      <c r="D56" s="167" t="s">
        <v>2</v>
      </c>
      <c r="E56" s="167" t="s">
        <v>2</v>
      </c>
      <c r="F56" s="168">
        <v>6</v>
      </c>
      <c r="G56" s="168">
        <v>1</v>
      </c>
      <c r="H56" s="169">
        <v>946.62877601983303</v>
      </c>
      <c r="I56" s="169">
        <v>994.01809641216096</v>
      </c>
      <c r="J56" s="164">
        <v>0.53658536585365857</v>
      </c>
      <c r="K56" s="168">
        <v>0</v>
      </c>
      <c r="L56" s="166" t="s">
        <v>318</v>
      </c>
      <c r="M56" s="168">
        <v>0</v>
      </c>
      <c r="N56" s="166" t="s">
        <v>318</v>
      </c>
      <c r="O56" s="167" t="s">
        <v>8</v>
      </c>
    </row>
    <row r="57" spans="2:15" s="1" customFormat="1" ht="17.649999999999999" customHeight="1" x14ac:dyDescent="0.2">
      <c r="B57" s="222"/>
      <c r="C57" s="165" t="s">
        <v>1</v>
      </c>
      <c r="D57" s="161" t="s">
        <v>2</v>
      </c>
      <c r="E57" s="161" t="s">
        <v>2</v>
      </c>
      <c r="F57" s="162">
        <v>0</v>
      </c>
      <c r="G57" s="162">
        <v>7</v>
      </c>
      <c r="H57" s="163">
        <v>910.18371152993302</v>
      </c>
      <c r="I57" s="163">
        <v>946.12865004951095</v>
      </c>
      <c r="J57" s="164">
        <v>0.95121951219512191</v>
      </c>
      <c r="K57" s="162">
        <v>20</v>
      </c>
      <c r="L57" s="165" t="s">
        <v>310</v>
      </c>
      <c r="M57" s="162">
        <v>31</v>
      </c>
      <c r="N57" s="165" t="s">
        <v>315</v>
      </c>
      <c r="O57" s="161" t="s">
        <v>8</v>
      </c>
    </row>
    <row r="58" spans="2:15" s="1" customFormat="1" ht="17.649999999999999" customHeight="1" x14ac:dyDescent="0.2">
      <c r="B58" s="222"/>
      <c r="C58" s="167" t="s">
        <v>9</v>
      </c>
      <c r="D58" s="167" t="s">
        <v>5</v>
      </c>
      <c r="E58" s="167" t="s">
        <v>5</v>
      </c>
      <c r="F58" s="168">
        <v>5</v>
      </c>
      <c r="G58" s="168">
        <v>2</v>
      </c>
      <c r="H58" s="169">
        <v>850.66228724123698</v>
      </c>
      <c r="I58" s="170">
        <v>887.14277972093805</v>
      </c>
      <c r="J58" s="164">
        <v>0.92682926829268297</v>
      </c>
      <c r="K58" s="168">
        <v>13</v>
      </c>
      <c r="L58" s="166" t="s">
        <v>319</v>
      </c>
      <c r="M58" s="168">
        <v>20</v>
      </c>
      <c r="N58" s="166" t="s">
        <v>320</v>
      </c>
      <c r="O58" s="167" t="s">
        <v>7</v>
      </c>
    </row>
    <row r="59" spans="2:15" s="1" customFormat="1" ht="17.649999999999999" customHeight="1" x14ac:dyDescent="0.2">
      <c r="B59" s="222"/>
      <c r="C59" s="166" t="s">
        <v>9</v>
      </c>
      <c r="D59" s="167" t="s">
        <v>5</v>
      </c>
      <c r="E59" s="167" t="s">
        <v>5</v>
      </c>
      <c r="F59" s="168">
        <v>50</v>
      </c>
      <c r="G59" s="168">
        <v>7</v>
      </c>
      <c r="H59" s="163">
        <v>814.74966666666603</v>
      </c>
      <c r="I59" s="190">
        <v>943.98870833333297</v>
      </c>
      <c r="J59" s="164">
        <v>1</v>
      </c>
      <c r="K59" s="168">
        <v>19</v>
      </c>
      <c r="L59" s="166" t="s">
        <v>293</v>
      </c>
      <c r="M59" s="168">
        <v>26</v>
      </c>
      <c r="N59" s="167" t="s">
        <v>294</v>
      </c>
      <c r="O59" s="167" t="s">
        <v>6</v>
      </c>
    </row>
    <row r="60" spans="2:15" s="1" customFormat="1" ht="17.649999999999999" customHeight="1" x14ac:dyDescent="0.2">
      <c r="B60" s="222"/>
      <c r="C60" s="167" t="s">
        <v>9</v>
      </c>
      <c r="D60" s="167" t="s">
        <v>5</v>
      </c>
      <c r="E60" s="167" t="s">
        <v>5</v>
      </c>
      <c r="F60" s="168">
        <v>15</v>
      </c>
      <c r="G60" s="168">
        <v>2</v>
      </c>
      <c r="H60" s="169">
        <v>810.96424999999999</v>
      </c>
      <c r="I60" s="169">
        <v>903.26824999999997</v>
      </c>
      <c r="J60" s="164">
        <v>1</v>
      </c>
      <c r="K60" s="168">
        <v>18</v>
      </c>
      <c r="L60" s="166" t="s">
        <v>321</v>
      </c>
      <c r="M60" s="168">
        <v>24</v>
      </c>
      <c r="N60" s="166" t="s">
        <v>292</v>
      </c>
      <c r="O60" s="167" t="s">
        <v>8</v>
      </c>
    </row>
    <row r="61" spans="2:15" s="1" customFormat="1" ht="17.649999999999999" customHeight="1" x14ac:dyDescent="0.2">
      <c r="B61" s="222"/>
      <c r="C61" s="161" t="s">
        <v>9</v>
      </c>
      <c r="D61" s="161" t="s">
        <v>5</v>
      </c>
      <c r="E61" s="161" t="s">
        <v>5</v>
      </c>
      <c r="F61" s="162">
        <v>40</v>
      </c>
      <c r="G61" s="162">
        <v>4</v>
      </c>
      <c r="H61" s="163">
        <v>809.59448809523803</v>
      </c>
      <c r="I61" s="190">
        <v>914.85820238095198</v>
      </c>
      <c r="J61" s="164">
        <v>1</v>
      </c>
      <c r="K61" s="162">
        <v>14</v>
      </c>
      <c r="L61" s="165" t="s">
        <v>295</v>
      </c>
      <c r="M61" s="162">
        <v>27</v>
      </c>
      <c r="N61" s="165" t="s">
        <v>296</v>
      </c>
      <c r="O61" s="161" t="s">
        <v>8</v>
      </c>
    </row>
    <row r="62" spans="2:15" s="1" customFormat="1" ht="17.649999999999999" customHeight="1" x14ac:dyDescent="0.2">
      <c r="B62" s="222"/>
      <c r="C62" s="167" t="s">
        <v>9</v>
      </c>
      <c r="D62" s="167" t="s">
        <v>5</v>
      </c>
      <c r="E62" s="167" t="s">
        <v>5</v>
      </c>
      <c r="F62" s="168">
        <v>30</v>
      </c>
      <c r="G62" s="168">
        <v>5</v>
      </c>
      <c r="H62" s="169">
        <v>798.48379761904698</v>
      </c>
      <c r="I62" s="169">
        <v>904.17563095238097</v>
      </c>
      <c r="J62" s="164">
        <v>1</v>
      </c>
      <c r="K62" s="168">
        <v>11</v>
      </c>
      <c r="L62" s="166" t="s">
        <v>299</v>
      </c>
      <c r="M62" s="168">
        <v>16</v>
      </c>
      <c r="N62" s="166" t="s">
        <v>322</v>
      </c>
      <c r="O62" s="167" t="s">
        <v>10</v>
      </c>
    </row>
    <row r="63" spans="2:15" s="1" customFormat="1" ht="17.649999999999999" customHeight="1" x14ac:dyDescent="0.2">
      <c r="B63" s="223"/>
      <c r="C63" s="171" t="s">
        <v>9</v>
      </c>
      <c r="D63" s="186" t="s">
        <v>5</v>
      </c>
      <c r="E63" s="186" t="s">
        <v>5</v>
      </c>
      <c r="F63" s="194">
        <v>28</v>
      </c>
      <c r="G63" s="194">
        <v>4</v>
      </c>
      <c r="H63" s="191">
        <v>772.77892344173404</v>
      </c>
      <c r="I63" s="192">
        <v>904.57396370499396</v>
      </c>
      <c r="J63" s="196">
        <v>1</v>
      </c>
      <c r="K63" s="194">
        <v>16</v>
      </c>
      <c r="L63" s="187" t="s">
        <v>297</v>
      </c>
      <c r="M63" s="194">
        <v>25</v>
      </c>
      <c r="N63" s="187" t="s">
        <v>298</v>
      </c>
      <c r="O63" s="186" t="s">
        <v>8</v>
      </c>
    </row>
    <row r="64" spans="2:15" s="1" customFormat="1" ht="17.25" customHeight="1" x14ac:dyDescent="0.2">
      <c r="B64" s="4" t="s">
        <v>21</v>
      </c>
      <c r="C64" s="5"/>
      <c r="D64" s="5"/>
      <c r="E64" s="5"/>
      <c r="F64" s="107">
        <f t="shared" ref="F64:K64" si="2">AVERAGE(F52:F63)</f>
        <v>14.666666666666666</v>
      </c>
      <c r="G64" s="107">
        <f t="shared" si="2"/>
        <v>5.416666666666667</v>
      </c>
      <c r="H64" s="7">
        <f t="shared" si="2"/>
        <v>920.08652323834622</v>
      </c>
      <c r="I64" s="7">
        <f t="shared" si="2"/>
        <v>983.21787919891574</v>
      </c>
      <c r="J64" s="8">
        <f t="shared" si="2"/>
        <v>0.94105691056910568</v>
      </c>
      <c r="K64" s="6">
        <f t="shared" si="2"/>
        <v>12.416666666666666</v>
      </c>
      <c r="L64" s="5"/>
      <c r="M64" s="6">
        <f>AVERAGE(M52:M63)</f>
        <v>19.333333333333332</v>
      </c>
      <c r="N64" s="5"/>
      <c r="O64" s="9"/>
    </row>
    <row r="65" spans="2:15" s="1" customFormat="1" ht="17.25" customHeight="1" x14ac:dyDescent="0.2">
      <c r="B65" s="11" t="s">
        <v>22</v>
      </c>
      <c r="C65" s="16"/>
      <c r="D65" s="16"/>
      <c r="E65" s="16"/>
      <c r="F65" s="17"/>
      <c r="G65" s="17"/>
      <c r="H65" s="120">
        <v>652.49170102620337</v>
      </c>
      <c r="I65" s="121">
        <v>754.72552455561583</v>
      </c>
      <c r="J65" s="18"/>
      <c r="K65" s="17"/>
      <c r="L65" s="16"/>
      <c r="M65" s="17"/>
      <c r="N65" s="16"/>
      <c r="O65" s="19"/>
    </row>
    <row r="66" spans="2:15" s="1" customFormat="1" ht="18" customHeight="1" x14ac:dyDescent="0.2">
      <c r="H66" s="3"/>
    </row>
    <row r="67" spans="2:15" s="1" customFormat="1" ht="18.2" customHeight="1" x14ac:dyDescent="0.25">
      <c r="B67" s="235" t="s">
        <v>215</v>
      </c>
      <c r="C67" s="235"/>
    </row>
    <row r="68" spans="2:15" s="1" customFormat="1" ht="51.75" customHeight="1" x14ac:dyDescent="0.2">
      <c r="B68" s="182"/>
      <c r="C68" s="228" t="s">
        <v>329</v>
      </c>
      <c r="D68" s="182" t="s">
        <v>11</v>
      </c>
      <c r="E68" s="182" t="s">
        <v>12</v>
      </c>
      <c r="F68" s="182" t="s">
        <v>13</v>
      </c>
      <c r="G68" s="182" t="s">
        <v>14</v>
      </c>
      <c r="H68" s="182" t="s">
        <v>15</v>
      </c>
      <c r="I68" s="182" t="s">
        <v>16</v>
      </c>
      <c r="J68" s="228" t="s">
        <v>331</v>
      </c>
      <c r="K68" s="182" t="s">
        <v>17</v>
      </c>
      <c r="L68" s="182" t="s">
        <v>18</v>
      </c>
      <c r="M68" s="182" t="s">
        <v>19</v>
      </c>
      <c r="N68" s="182" t="s">
        <v>0</v>
      </c>
      <c r="O68" s="182" t="s">
        <v>20</v>
      </c>
    </row>
    <row r="69" spans="2:15" s="1" customFormat="1" ht="17.649999999999999" customHeight="1" x14ac:dyDescent="0.2">
      <c r="B69" s="224"/>
      <c r="C69" s="197" t="s">
        <v>1</v>
      </c>
      <c r="D69" s="197" t="s">
        <v>5</v>
      </c>
      <c r="E69" s="197" t="s">
        <v>2</v>
      </c>
      <c r="F69" s="198">
        <v>0</v>
      </c>
      <c r="G69" s="198">
        <v>4</v>
      </c>
      <c r="H69" s="199">
        <v>1105.20811127869</v>
      </c>
      <c r="I69" s="200">
        <v>1149.6294424949101</v>
      </c>
      <c r="J69" s="201">
        <v>0.82926829268292679</v>
      </c>
      <c r="K69" s="198">
        <v>4</v>
      </c>
      <c r="L69" s="202" t="s">
        <v>275</v>
      </c>
      <c r="M69" s="198">
        <v>6</v>
      </c>
      <c r="N69" s="202" t="s">
        <v>276</v>
      </c>
      <c r="O69" s="197" t="s">
        <v>10</v>
      </c>
    </row>
    <row r="70" spans="2:15" s="1" customFormat="1" ht="17.649999999999999" customHeight="1" x14ac:dyDescent="0.2">
      <c r="B70" s="225"/>
      <c r="C70" s="203" t="s">
        <v>1</v>
      </c>
      <c r="D70" s="203" t="s">
        <v>2</v>
      </c>
      <c r="E70" s="203" t="s">
        <v>2</v>
      </c>
      <c r="F70" s="204">
        <v>0</v>
      </c>
      <c r="G70" s="204">
        <v>4</v>
      </c>
      <c r="H70" s="205">
        <v>1048.05620612035</v>
      </c>
      <c r="I70" s="205">
        <v>1009.40417729552</v>
      </c>
      <c r="J70" s="206">
        <v>0.97560975609756095</v>
      </c>
      <c r="K70" s="204">
        <v>11</v>
      </c>
      <c r="L70" s="207" t="s">
        <v>260</v>
      </c>
      <c r="M70" s="204">
        <v>18</v>
      </c>
      <c r="N70" s="207" t="s">
        <v>261</v>
      </c>
      <c r="O70" s="203" t="s">
        <v>8</v>
      </c>
    </row>
    <row r="71" spans="2:15" s="1" customFormat="1" ht="17.649999999999999" customHeight="1" x14ac:dyDescent="0.2">
      <c r="B71" s="225"/>
      <c r="C71" s="203" t="s">
        <v>4</v>
      </c>
      <c r="D71" s="203" t="s">
        <v>5</v>
      </c>
      <c r="E71" s="203" t="s">
        <v>5</v>
      </c>
      <c r="F71" s="204">
        <v>5</v>
      </c>
      <c r="G71" s="204">
        <v>15</v>
      </c>
      <c r="H71" s="205">
        <v>1009.38734171123</v>
      </c>
      <c r="I71" s="208">
        <v>1068.2632341481999</v>
      </c>
      <c r="J71" s="206">
        <v>1</v>
      </c>
      <c r="K71" s="204">
        <v>19</v>
      </c>
      <c r="L71" s="207" t="s">
        <v>268</v>
      </c>
      <c r="M71" s="204">
        <v>32</v>
      </c>
      <c r="N71" s="207" t="s">
        <v>323</v>
      </c>
      <c r="O71" s="203" t="s">
        <v>10</v>
      </c>
    </row>
    <row r="72" spans="2:15" s="1" customFormat="1" ht="17.649999999999999" customHeight="1" x14ac:dyDescent="0.2">
      <c r="B72" s="225"/>
      <c r="C72" s="203" t="s">
        <v>1</v>
      </c>
      <c r="D72" s="203" t="s">
        <v>5</v>
      </c>
      <c r="E72" s="203" t="s">
        <v>2</v>
      </c>
      <c r="F72" s="204">
        <v>2</v>
      </c>
      <c r="G72" s="204">
        <v>6</v>
      </c>
      <c r="H72" s="205">
        <v>996.85854646357802</v>
      </c>
      <c r="I72" s="208">
        <v>1007.16302781463</v>
      </c>
      <c r="J72" s="206">
        <v>0.80487804878048785</v>
      </c>
      <c r="K72" s="204">
        <v>7</v>
      </c>
      <c r="L72" s="207" t="s">
        <v>246</v>
      </c>
      <c r="M72" s="204">
        <v>11</v>
      </c>
      <c r="N72" s="207" t="s">
        <v>264</v>
      </c>
      <c r="O72" s="203" t="s">
        <v>8</v>
      </c>
    </row>
    <row r="73" spans="2:15" s="1" customFormat="1" ht="17.649999999999999" customHeight="1" x14ac:dyDescent="0.2">
      <c r="B73" s="225"/>
      <c r="C73" s="207" t="s">
        <v>1</v>
      </c>
      <c r="D73" s="203" t="s">
        <v>2</v>
      </c>
      <c r="E73" s="203" t="s">
        <v>2</v>
      </c>
      <c r="F73" s="204">
        <v>1</v>
      </c>
      <c r="G73" s="204">
        <v>13</v>
      </c>
      <c r="H73" s="205">
        <v>976.33097616615203</v>
      </c>
      <c r="I73" s="205">
        <v>910.16681356452602</v>
      </c>
      <c r="J73" s="206">
        <v>0.97560975609756095</v>
      </c>
      <c r="K73" s="204">
        <v>11</v>
      </c>
      <c r="L73" s="207" t="s">
        <v>277</v>
      </c>
      <c r="M73" s="204">
        <v>21</v>
      </c>
      <c r="N73" s="207" t="s">
        <v>278</v>
      </c>
      <c r="O73" s="203" t="s">
        <v>7</v>
      </c>
    </row>
    <row r="74" spans="2:15" s="1" customFormat="1" ht="17.649999999999999" customHeight="1" x14ac:dyDescent="0.2">
      <c r="B74" s="225"/>
      <c r="C74" s="209" t="s">
        <v>1</v>
      </c>
      <c r="D74" s="210" t="s">
        <v>2</v>
      </c>
      <c r="E74" s="210" t="s">
        <v>2</v>
      </c>
      <c r="F74" s="211">
        <v>0</v>
      </c>
      <c r="G74" s="211">
        <v>4</v>
      </c>
      <c r="H74" s="212">
        <v>969.75265213763805</v>
      </c>
      <c r="I74" s="213">
        <v>1009.40396497663</v>
      </c>
      <c r="J74" s="206">
        <v>0.95121951219512191</v>
      </c>
      <c r="K74" s="211">
        <v>3</v>
      </c>
      <c r="L74" s="209" t="s">
        <v>324</v>
      </c>
      <c r="M74" s="211">
        <v>10</v>
      </c>
      <c r="N74" s="210" t="s">
        <v>222</v>
      </c>
      <c r="O74" s="210" t="s">
        <v>7</v>
      </c>
    </row>
    <row r="75" spans="2:15" s="1" customFormat="1" ht="17.649999999999999" customHeight="1" x14ac:dyDescent="0.2">
      <c r="B75" s="225"/>
      <c r="C75" s="203" t="s">
        <v>4</v>
      </c>
      <c r="D75" s="203" t="s">
        <v>5</v>
      </c>
      <c r="E75" s="203" t="s">
        <v>5</v>
      </c>
      <c r="F75" s="204">
        <v>3</v>
      </c>
      <c r="G75" s="204">
        <v>3</v>
      </c>
      <c r="H75" s="205">
        <v>966.66251692478602</v>
      </c>
      <c r="I75" s="205">
        <v>997.28424213487006</v>
      </c>
      <c r="J75" s="206">
        <v>0.92682926829268297</v>
      </c>
      <c r="K75" s="204">
        <v>4</v>
      </c>
      <c r="L75" s="207" t="s">
        <v>325</v>
      </c>
      <c r="M75" s="204">
        <v>6</v>
      </c>
      <c r="N75" s="207" t="s">
        <v>229</v>
      </c>
      <c r="O75" s="203" t="s">
        <v>7</v>
      </c>
    </row>
    <row r="76" spans="2:15" s="1" customFormat="1" ht="17.649999999999999" customHeight="1" x14ac:dyDescent="0.2">
      <c r="B76" s="225"/>
      <c r="C76" s="203" t="s">
        <v>4</v>
      </c>
      <c r="D76" s="203" t="s">
        <v>5</v>
      </c>
      <c r="E76" s="203" t="s">
        <v>5</v>
      </c>
      <c r="F76" s="204">
        <v>30</v>
      </c>
      <c r="G76" s="204">
        <v>11</v>
      </c>
      <c r="H76" s="212">
        <v>965.98343939393897</v>
      </c>
      <c r="I76" s="212">
        <v>1031.3315822510799</v>
      </c>
      <c r="J76" s="206">
        <v>1</v>
      </c>
      <c r="K76" s="204">
        <v>17</v>
      </c>
      <c r="L76" s="207" t="s">
        <v>232</v>
      </c>
      <c r="M76" s="204">
        <v>25</v>
      </c>
      <c r="N76" s="207" t="s">
        <v>326</v>
      </c>
      <c r="O76" s="203" t="s">
        <v>8</v>
      </c>
    </row>
    <row r="77" spans="2:15" s="1" customFormat="1" ht="17.649999999999999" customHeight="1" x14ac:dyDescent="0.2">
      <c r="B77" s="225"/>
      <c r="C77" s="203" t="s">
        <v>1</v>
      </c>
      <c r="D77" s="203" t="s">
        <v>3</v>
      </c>
      <c r="E77" s="203" t="s">
        <v>2</v>
      </c>
      <c r="F77" s="204">
        <v>10</v>
      </c>
      <c r="G77" s="204">
        <v>6</v>
      </c>
      <c r="H77" s="205">
        <v>931.93921202282502</v>
      </c>
      <c r="I77" s="208">
        <v>962.74811041015198</v>
      </c>
      <c r="J77" s="206">
        <v>0.87804878048780488</v>
      </c>
      <c r="K77" s="204">
        <v>9</v>
      </c>
      <c r="L77" s="207" t="s">
        <v>273</v>
      </c>
      <c r="M77" s="204">
        <v>20</v>
      </c>
      <c r="N77" s="207" t="s">
        <v>274</v>
      </c>
      <c r="O77" s="203" t="s">
        <v>8</v>
      </c>
    </row>
    <row r="78" spans="2:15" s="1" customFormat="1" ht="17.649999999999999" customHeight="1" x14ac:dyDescent="0.2">
      <c r="B78" s="225"/>
      <c r="C78" s="210" t="s">
        <v>4</v>
      </c>
      <c r="D78" s="210" t="s">
        <v>5</v>
      </c>
      <c r="E78" s="210" t="s">
        <v>5</v>
      </c>
      <c r="F78" s="211">
        <v>2</v>
      </c>
      <c r="G78" s="211">
        <v>2</v>
      </c>
      <c r="H78" s="212">
        <v>912.80978333333303</v>
      </c>
      <c r="I78" s="212">
        <v>1036.0472976190399</v>
      </c>
      <c r="J78" s="206">
        <v>0.97560975609756095</v>
      </c>
      <c r="K78" s="211">
        <v>15</v>
      </c>
      <c r="L78" s="209" t="s">
        <v>244</v>
      </c>
      <c r="M78" s="211">
        <v>20</v>
      </c>
      <c r="N78" s="209" t="s">
        <v>271</v>
      </c>
      <c r="O78" s="210" t="s">
        <v>7</v>
      </c>
    </row>
    <row r="79" spans="2:15" s="1" customFormat="1" ht="17.649999999999999" customHeight="1" x14ac:dyDescent="0.2">
      <c r="B79" s="225"/>
      <c r="C79" s="203" t="s">
        <v>4</v>
      </c>
      <c r="D79" s="203" t="s">
        <v>5</v>
      </c>
      <c r="E79" s="203" t="s">
        <v>5</v>
      </c>
      <c r="F79" s="204">
        <v>12</v>
      </c>
      <c r="G79" s="204">
        <v>3</v>
      </c>
      <c r="H79" s="205">
        <v>847.15805454545398</v>
      </c>
      <c r="I79" s="208">
        <v>974.18997835497805</v>
      </c>
      <c r="J79" s="206">
        <v>1</v>
      </c>
      <c r="K79" s="204">
        <v>10</v>
      </c>
      <c r="L79" s="207" t="s">
        <v>266</v>
      </c>
      <c r="M79" s="204">
        <v>21</v>
      </c>
      <c r="N79" s="207" t="s">
        <v>267</v>
      </c>
      <c r="O79" s="203" t="s">
        <v>6</v>
      </c>
    </row>
    <row r="80" spans="2:15" s="1" customFormat="1" ht="17.649999999999999" customHeight="1" x14ac:dyDescent="0.2">
      <c r="B80" s="225"/>
      <c r="C80" s="203" t="s">
        <v>9</v>
      </c>
      <c r="D80" s="203" t="s">
        <v>5</v>
      </c>
      <c r="E80" s="203" t="s">
        <v>5</v>
      </c>
      <c r="F80" s="204">
        <v>13</v>
      </c>
      <c r="G80" s="204">
        <v>2</v>
      </c>
      <c r="H80" s="205">
        <v>799.49680952380902</v>
      </c>
      <c r="I80" s="205">
        <v>934.63932738095195</v>
      </c>
      <c r="J80" s="206">
        <v>1</v>
      </c>
      <c r="K80" s="204">
        <v>14</v>
      </c>
      <c r="L80" s="207" t="s">
        <v>327</v>
      </c>
      <c r="M80" s="204">
        <v>23</v>
      </c>
      <c r="N80" s="207" t="s">
        <v>272</v>
      </c>
      <c r="O80" s="203" t="s">
        <v>6</v>
      </c>
    </row>
    <row r="81" spans="1:18" s="1" customFormat="1" ht="17.649999999999999" customHeight="1" x14ac:dyDescent="0.2">
      <c r="B81" s="225"/>
      <c r="C81" s="207" t="s">
        <v>1</v>
      </c>
      <c r="D81" s="203" t="s">
        <v>2</v>
      </c>
      <c r="E81" s="203" t="s">
        <v>2</v>
      </c>
      <c r="F81" s="204">
        <v>0</v>
      </c>
      <c r="G81" s="204">
        <v>12</v>
      </c>
      <c r="H81" s="205">
        <v>781.53659761904703</v>
      </c>
      <c r="I81" s="205">
        <v>847.76571190476102</v>
      </c>
      <c r="J81" s="206">
        <v>0.95121951219512191</v>
      </c>
      <c r="K81" s="204">
        <v>15</v>
      </c>
      <c r="L81" s="207" t="s">
        <v>265</v>
      </c>
      <c r="M81" s="204">
        <v>25</v>
      </c>
      <c r="N81" s="207" t="s">
        <v>326</v>
      </c>
      <c r="O81" s="203" t="s">
        <v>8</v>
      </c>
    </row>
    <row r="82" spans="1:18" s="1" customFormat="1" ht="17.649999999999999" customHeight="1" x14ac:dyDescent="0.2">
      <c r="B82" s="225"/>
      <c r="C82" s="203" t="s">
        <v>9</v>
      </c>
      <c r="D82" s="203" t="s">
        <v>5</v>
      </c>
      <c r="E82" s="203" t="s">
        <v>5</v>
      </c>
      <c r="F82" s="204">
        <v>11</v>
      </c>
      <c r="G82" s="204">
        <v>3</v>
      </c>
      <c r="H82" s="205">
        <v>776.85024999999996</v>
      </c>
      <c r="I82" s="208">
        <v>936.27419835164801</v>
      </c>
      <c r="J82" s="206">
        <v>1</v>
      </c>
      <c r="K82" s="204">
        <v>12</v>
      </c>
      <c r="L82" s="207" t="s">
        <v>269</v>
      </c>
      <c r="M82" s="204">
        <v>24</v>
      </c>
      <c r="N82" s="207" t="s">
        <v>328</v>
      </c>
      <c r="O82" s="203" t="s">
        <v>6</v>
      </c>
    </row>
    <row r="83" spans="1:18" s="1" customFormat="1" ht="17.649999999999999" customHeight="1" x14ac:dyDescent="0.2">
      <c r="B83" s="225"/>
      <c r="C83" s="203" t="s">
        <v>9</v>
      </c>
      <c r="D83" s="203" t="s">
        <v>5</v>
      </c>
      <c r="E83" s="203" t="s">
        <v>5</v>
      </c>
      <c r="F83" s="204">
        <v>12</v>
      </c>
      <c r="G83" s="204">
        <v>4</v>
      </c>
      <c r="H83" s="205">
        <v>765.56390102261901</v>
      </c>
      <c r="I83" s="208">
        <v>908.087270587837</v>
      </c>
      <c r="J83" s="206">
        <v>1</v>
      </c>
      <c r="K83" s="204">
        <v>14</v>
      </c>
      <c r="L83" s="207" t="s">
        <v>262</v>
      </c>
      <c r="M83" s="204">
        <v>17</v>
      </c>
      <c r="N83" s="207" t="s">
        <v>263</v>
      </c>
      <c r="O83" s="203" t="s">
        <v>8</v>
      </c>
    </row>
    <row r="84" spans="1:18" s="1" customFormat="1" ht="17.649999999999999" customHeight="1" x14ac:dyDescent="0.2">
      <c r="B84" s="226"/>
      <c r="C84" s="214" t="s">
        <v>9</v>
      </c>
      <c r="D84" s="215" t="s">
        <v>5</v>
      </c>
      <c r="E84" s="215" t="s">
        <v>5</v>
      </c>
      <c r="F84" s="216">
        <v>18</v>
      </c>
      <c r="G84" s="216">
        <v>2</v>
      </c>
      <c r="H84" s="217">
        <v>746.662562022825</v>
      </c>
      <c r="I84" s="218">
        <v>871.76178028194704</v>
      </c>
      <c r="J84" s="219">
        <v>0.92682926829268297</v>
      </c>
      <c r="K84" s="216">
        <v>19</v>
      </c>
      <c r="L84" s="214" t="s">
        <v>270</v>
      </c>
      <c r="M84" s="216">
        <v>22</v>
      </c>
      <c r="N84" s="215" t="s">
        <v>317</v>
      </c>
      <c r="O84" s="215" t="s">
        <v>6</v>
      </c>
    </row>
    <row r="85" spans="1:18" s="1" customFormat="1" ht="17.25" customHeight="1" x14ac:dyDescent="0.2">
      <c r="B85" s="4" t="s">
        <v>21</v>
      </c>
      <c r="C85" s="5"/>
      <c r="D85" s="5"/>
      <c r="E85" s="5"/>
      <c r="F85" s="6">
        <f t="shared" ref="F85:K85" si="3">AVERAGE(F69:F84)</f>
        <v>7.4375</v>
      </c>
      <c r="G85" s="6">
        <f t="shared" si="3"/>
        <v>5.875</v>
      </c>
      <c r="H85" s="48">
        <f t="shared" si="3"/>
        <v>912.51606001789219</v>
      </c>
      <c r="I85" s="48">
        <f t="shared" si="3"/>
        <v>978.38500997323001</v>
      </c>
      <c r="J85" s="8">
        <f t="shared" si="3"/>
        <v>0.94969512195121952</v>
      </c>
      <c r="K85" s="6">
        <f t="shared" si="3"/>
        <v>11.5</v>
      </c>
      <c r="L85" s="5"/>
      <c r="M85" s="6">
        <f>AVERAGE(M69:M84)</f>
        <v>18.8125</v>
      </c>
      <c r="N85" s="5"/>
      <c r="O85" s="9"/>
      <c r="Q85" s="101"/>
      <c r="R85" s="101"/>
    </row>
    <row r="86" spans="1:18" ht="15" customHeight="1" x14ac:dyDescent="0.2">
      <c r="B86" s="10" t="s">
        <v>22</v>
      </c>
      <c r="C86" s="20"/>
      <c r="D86" s="20"/>
      <c r="E86" s="20"/>
      <c r="F86" s="20"/>
      <c r="G86" s="20"/>
      <c r="H86" s="118">
        <v>618.32422182964649</v>
      </c>
      <c r="I86" s="119">
        <v>740.16856939062291</v>
      </c>
      <c r="J86" s="20"/>
      <c r="K86" s="20"/>
      <c r="L86" s="20"/>
      <c r="M86" s="20"/>
      <c r="N86" s="20"/>
      <c r="O86" s="21"/>
      <c r="Q86" s="102"/>
      <c r="R86" s="102"/>
    </row>
    <row r="87" spans="1:18" ht="17.25" customHeight="1" x14ac:dyDescent="0.2">
      <c r="B87" s="11" t="s">
        <v>23</v>
      </c>
      <c r="C87" s="22"/>
      <c r="D87" s="22"/>
      <c r="E87" s="22"/>
      <c r="F87" s="22"/>
      <c r="G87" s="22"/>
      <c r="H87" s="221">
        <v>788</v>
      </c>
      <c r="I87" s="221">
        <v>741</v>
      </c>
      <c r="J87" s="22"/>
      <c r="K87" s="22"/>
      <c r="L87" s="22"/>
      <c r="M87" s="22"/>
      <c r="N87" s="22"/>
      <c r="O87" s="23"/>
      <c r="Q87" s="102"/>
      <c r="R87" s="102"/>
    </row>
    <row r="88" spans="1:18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</row>
    <row r="89" spans="1:18" x14ac:dyDescent="0.2">
      <c r="A89" s="102"/>
      <c r="B89" s="103" t="s">
        <v>217</v>
      </c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</row>
    <row r="90" spans="1:18" x14ac:dyDescent="0.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</row>
    <row r="91" spans="1:18" x14ac:dyDescent="0.2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</row>
    <row r="92" spans="1:18" x14ac:dyDescent="0.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</row>
    <row r="93" spans="1:18" x14ac:dyDescent="0.2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</row>
    <row r="94" spans="1:18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</row>
    <row r="95" spans="1:18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</row>
    <row r="96" spans="1:18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</row>
    <row r="97" spans="1:18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</row>
    <row r="98" spans="1:18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</row>
    <row r="99" spans="1:18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</row>
    <row r="100" spans="1:18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</row>
    <row r="101" spans="1:18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</row>
    <row r="102" spans="1:18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</row>
    <row r="103" spans="1:18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</row>
    <row r="104" spans="1:18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</row>
    <row r="105" spans="1:18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</row>
    <row r="106" spans="1:18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</row>
    <row r="107" spans="1:18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</row>
    <row r="108" spans="1:18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</row>
    <row r="109" spans="1:18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</row>
    <row r="110" spans="1:18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</row>
    <row r="111" spans="1:18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</row>
    <row r="112" spans="1:18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</row>
    <row r="113" spans="1:18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</row>
    <row r="114" spans="1:18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</row>
    <row r="115" spans="1:18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</row>
    <row r="116" spans="1:18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</row>
    <row r="117" spans="1:18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</row>
    <row r="118" spans="1:18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</row>
    <row r="119" spans="1:18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</row>
    <row r="120" spans="1:18" x14ac:dyDescent="0.2">
      <c r="A120" s="102"/>
    </row>
  </sheetData>
  <sortState ref="B69:O84">
    <sortCondition descending="1" ref="H69:H84"/>
  </sortState>
  <mergeCells count="4">
    <mergeCell ref="B16:C16"/>
    <mergeCell ref="B67:C67"/>
    <mergeCell ref="B2:C2"/>
    <mergeCell ref="B50:C50"/>
  </mergeCells>
  <pageMargins left="0.25" right="0.25" top="0.75" bottom="0.75" header="0.3" footer="0.3"/>
  <pageSetup paperSize="9" scale="96" orientation="landscape" r:id="rId1"/>
  <headerFooter alignWithMargins="0"/>
  <rowBreaks count="1" manualBreakCount="1">
    <brk id="6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25" workbookViewId="0">
      <selection activeCell="I40" sqref="I40:L40"/>
    </sheetView>
  </sheetViews>
  <sheetFormatPr defaultRowHeight="12.75" x14ac:dyDescent="0.2"/>
  <cols>
    <col min="1" max="1" width="34" customWidth="1"/>
    <col min="6" max="6" width="6.5703125" customWidth="1"/>
    <col min="7" max="7" width="4.7109375" customWidth="1"/>
    <col min="8" max="8" width="4" customWidth="1"/>
    <col min="11" max="11" width="0.7109375" customWidth="1"/>
    <col min="12" max="12" width="9.140625" hidden="1" customWidth="1"/>
  </cols>
  <sheetData>
    <row r="1" spans="1:14" ht="18" x14ac:dyDescent="0.25">
      <c r="A1" s="2" t="s">
        <v>305</v>
      </c>
    </row>
    <row r="2" spans="1:14" ht="12.75" customHeight="1" thickBot="1" x14ac:dyDescent="0.3">
      <c r="A2" s="123"/>
    </row>
    <row r="3" spans="1:14" ht="15" thickBot="1" x14ac:dyDescent="0.25">
      <c r="A3" s="49"/>
      <c r="B3" s="50"/>
      <c r="C3" s="51"/>
      <c r="D3" s="237" t="s">
        <v>15</v>
      </c>
      <c r="E3" s="237"/>
      <c r="F3" s="238"/>
      <c r="G3" s="51"/>
      <c r="H3" s="237" t="s">
        <v>39</v>
      </c>
      <c r="I3" s="237"/>
      <c r="J3" s="237"/>
      <c r="K3" s="237"/>
      <c r="L3" s="237"/>
      <c r="M3" s="237"/>
      <c r="N3" s="238"/>
    </row>
    <row r="4" spans="1:14" ht="13.5" thickBot="1" x14ac:dyDescent="0.25">
      <c r="A4" s="52"/>
      <c r="B4" s="53" t="s">
        <v>40</v>
      </c>
      <c r="C4" s="239" t="s">
        <v>41</v>
      </c>
      <c r="D4" s="240"/>
      <c r="E4" s="241" t="s">
        <v>42</v>
      </c>
      <c r="F4" s="242"/>
      <c r="G4" s="243" t="s">
        <v>41</v>
      </c>
      <c r="H4" s="244"/>
      <c r="I4" s="244"/>
      <c r="J4" s="244"/>
      <c r="K4" s="241" t="s">
        <v>42</v>
      </c>
      <c r="L4" s="241"/>
      <c r="M4" s="241"/>
      <c r="N4" s="242"/>
    </row>
    <row r="5" spans="1:14" ht="15" x14ac:dyDescent="0.2">
      <c r="A5" s="54" t="s">
        <v>43</v>
      </c>
      <c r="B5" s="55"/>
      <c r="C5" s="56"/>
      <c r="D5" s="248"/>
      <c r="E5" s="248"/>
      <c r="F5" s="57"/>
      <c r="G5" s="249"/>
      <c r="H5" s="250"/>
      <c r="I5" s="251"/>
      <c r="J5" s="251"/>
      <c r="K5" s="251"/>
      <c r="L5" s="251"/>
      <c r="M5" s="59"/>
      <c r="N5" s="60"/>
    </row>
    <row r="6" spans="1:14" x14ac:dyDescent="0.2">
      <c r="A6" s="61" t="s">
        <v>44</v>
      </c>
      <c r="B6" s="62" t="s">
        <v>45</v>
      </c>
      <c r="C6" s="63" t="s">
        <v>46</v>
      </c>
      <c r="D6" s="245" t="s">
        <v>47</v>
      </c>
      <c r="E6" s="245"/>
      <c r="F6" s="62">
        <v>210</v>
      </c>
      <c r="G6" s="246" t="s">
        <v>46</v>
      </c>
      <c r="H6" s="247"/>
      <c r="I6" s="245" t="s">
        <v>48</v>
      </c>
      <c r="J6" s="245"/>
      <c r="K6" s="245"/>
      <c r="L6" s="245"/>
      <c r="M6" s="64"/>
      <c r="N6" s="62">
        <v>210</v>
      </c>
    </row>
    <row r="7" spans="1:14" x14ac:dyDescent="0.2">
      <c r="A7" s="61" t="s">
        <v>49</v>
      </c>
      <c r="B7" s="62" t="s">
        <v>50</v>
      </c>
      <c r="C7" s="63" t="s">
        <v>51</v>
      </c>
      <c r="D7" s="245" t="s">
        <v>52</v>
      </c>
      <c r="E7" s="245"/>
      <c r="F7" s="62">
        <v>80</v>
      </c>
      <c r="G7" s="246" t="s">
        <v>51</v>
      </c>
      <c r="H7" s="247"/>
      <c r="I7" s="245" t="s">
        <v>52</v>
      </c>
      <c r="J7" s="245"/>
      <c r="K7" s="245"/>
      <c r="L7" s="245"/>
      <c r="M7" s="64"/>
      <c r="N7" s="62">
        <v>80</v>
      </c>
    </row>
    <row r="8" spans="1:14" x14ac:dyDescent="0.2">
      <c r="A8" s="61" t="s">
        <v>53</v>
      </c>
      <c r="B8" s="62" t="s">
        <v>54</v>
      </c>
      <c r="C8" s="63" t="s">
        <v>55</v>
      </c>
      <c r="D8" s="245" t="s">
        <v>56</v>
      </c>
      <c r="E8" s="245"/>
      <c r="F8" s="62">
        <v>50</v>
      </c>
      <c r="G8" s="246" t="s">
        <v>57</v>
      </c>
      <c r="H8" s="247"/>
      <c r="I8" s="245" t="s">
        <v>58</v>
      </c>
      <c r="J8" s="245"/>
      <c r="K8" s="245"/>
      <c r="L8" s="245"/>
      <c r="M8" s="64"/>
      <c r="N8" s="62">
        <v>38</v>
      </c>
    </row>
    <row r="9" spans="1:14" x14ac:dyDescent="0.2">
      <c r="A9" s="65" t="s">
        <v>59</v>
      </c>
      <c r="B9" s="62" t="s">
        <v>54</v>
      </c>
      <c r="C9" s="63" t="s">
        <v>60</v>
      </c>
      <c r="D9" s="245" t="s">
        <v>61</v>
      </c>
      <c r="E9" s="245"/>
      <c r="F9" s="62">
        <v>33</v>
      </c>
      <c r="G9" s="246" t="s">
        <v>62</v>
      </c>
      <c r="H9" s="247"/>
      <c r="I9" s="245" t="s">
        <v>63</v>
      </c>
      <c r="J9" s="245"/>
      <c r="K9" s="245"/>
      <c r="L9" s="245"/>
      <c r="M9" s="64"/>
      <c r="N9" s="62">
        <v>0</v>
      </c>
    </row>
    <row r="10" spans="1:14" x14ac:dyDescent="0.2">
      <c r="A10" s="61" t="s">
        <v>64</v>
      </c>
      <c r="B10" s="62" t="s">
        <v>65</v>
      </c>
      <c r="C10" s="63" t="s">
        <v>66</v>
      </c>
      <c r="D10" s="245" t="s">
        <v>67</v>
      </c>
      <c r="E10" s="245"/>
      <c r="F10" s="62">
        <v>57</v>
      </c>
      <c r="G10" s="246" t="s">
        <v>62</v>
      </c>
      <c r="H10" s="247"/>
      <c r="I10" s="245" t="s">
        <v>63</v>
      </c>
      <c r="J10" s="245"/>
      <c r="K10" s="245"/>
      <c r="L10" s="245"/>
      <c r="M10" s="64"/>
      <c r="N10" s="62">
        <v>0</v>
      </c>
    </row>
    <row r="11" spans="1:14" x14ac:dyDescent="0.2">
      <c r="A11" s="65" t="s">
        <v>68</v>
      </c>
      <c r="B11" s="62" t="s">
        <v>69</v>
      </c>
      <c r="C11" s="63" t="s">
        <v>62</v>
      </c>
      <c r="D11" s="245" t="s">
        <v>63</v>
      </c>
      <c r="E11" s="245"/>
      <c r="F11" s="62">
        <v>0</v>
      </c>
      <c r="G11" s="246" t="s">
        <v>70</v>
      </c>
      <c r="H11" s="247"/>
      <c r="I11" s="245" t="s">
        <v>71</v>
      </c>
      <c r="J11" s="245"/>
      <c r="K11" s="245"/>
      <c r="L11" s="245"/>
      <c r="M11" s="64"/>
      <c r="N11" s="62">
        <v>22</v>
      </c>
    </row>
    <row r="12" spans="1:14" ht="13.5" thickBot="1" x14ac:dyDescent="0.25">
      <c r="A12" s="66" t="s">
        <v>72</v>
      </c>
      <c r="B12" s="67" t="s">
        <v>73</v>
      </c>
      <c r="C12" s="68" t="s">
        <v>74</v>
      </c>
      <c r="D12" s="252" t="s">
        <v>75</v>
      </c>
      <c r="E12" s="252"/>
      <c r="F12" s="67">
        <v>4</v>
      </c>
      <c r="G12" s="253" t="s">
        <v>74</v>
      </c>
      <c r="H12" s="254"/>
      <c r="I12" s="252" t="s">
        <v>75</v>
      </c>
      <c r="J12" s="252"/>
      <c r="K12" s="252"/>
      <c r="L12" s="252"/>
      <c r="M12" s="69"/>
      <c r="N12" s="67">
        <v>4</v>
      </c>
    </row>
    <row r="13" spans="1:14" ht="14.25" x14ac:dyDescent="0.2">
      <c r="A13" s="70"/>
      <c r="B13" s="71"/>
      <c r="C13" s="56"/>
      <c r="D13" s="255" t="s">
        <v>76</v>
      </c>
      <c r="E13" s="255"/>
      <c r="F13" s="72">
        <v>435</v>
      </c>
      <c r="G13" s="256"/>
      <c r="H13" s="257"/>
      <c r="I13" s="255" t="s">
        <v>76</v>
      </c>
      <c r="J13" s="255"/>
      <c r="K13" s="255"/>
      <c r="L13" s="255"/>
      <c r="M13" s="255"/>
      <c r="N13" s="72">
        <v>353</v>
      </c>
    </row>
    <row r="14" spans="1:14" ht="13.5" thickBot="1" x14ac:dyDescent="0.25">
      <c r="A14" s="73"/>
      <c r="B14" s="74"/>
      <c r="C14" s="258" t="s">
        <v>77</v>
      </c>
      <c r="D14" s="259"/>
      <c r="E14" s="259"/>
      <c r="F14" s="75">
        <v>434</v>
      </c>
      <c r="G14" s="260" t="s">
        <v>78</v>
      </c>
      <c r="H14" s="261"/>
      <c r="I14" s="261"/>
      <c r="J14" s="261"/>
      <c r="K14" s="261"/>
      <c r="L14" s="261"/>
      <c r="M14" s="261"/>
      <c r="N14" s="75">
        <v>353</v>
      </c>
    </row>
    <row r="15" spans="1:14" ht="14.25" x14ac:dyDescent="0.2">
      <c r="A15" s="76" t="s">
        <v>79</v>
      </c>
      <c r="B15" s="55"/>
      <c r="C15" s="56"/>
      <c r="D15" s="250"/>
      <c r="E15" s="250"/>
      <c r="F15" s="77"/>
      <c r="G15" s="249"/>
      <c r="H15" s="250"/>
      <c r="I15" s="250"/>
      <c r="J15" s="250"/>
      <c r="K15" s="250"/>
      <c r="L15" s="250"/>
      <c r="M15" s="58"/>
      <c r="N15" s="77"/>
    </row>
    <row r="16" spans="1:14" x14ac:dyDescent="0.2">
      <c r="A16" s="61" t="s">
        <v>80</v>
      </c>
      <c r="B16" s="62" t="s">
        <v>81</v>
      </c>
      <c r="C16" s="63" t="s">
        <v>82</v>
      </c>
      <c r="D16" s="245" t="s">
        <v>83</v>
      </c>
      <c r="E16" s="245"/>
      <c r="F16" s="62">
        <v>30</v>
      </c>
      <c r="G16" s="246" t="s">
        <v>84</v>
      </c>
      <c r="H16" s="247"/>
      <c r="I16" s="245" t="s">
        <v>85</v>
      </c>
      <c r="J16" s="245"/>
      <c r="K16" s="245"/>
      <c r="L16" s="245"/>
      <c r="M16" s="64"/>
      <c r="N16" s="62">
        <v>21</v>
      </c>
    </row>
    <row r="17" spans="1:14" x14ac:dyDescent="0.2">
      <c r="A17" s="61" t="s">
        <v>86</v>
      </c>
      <c r="B17" s="62" t="s">
        <v>81</v>
      </c>
      <c r="C17" s="63" t="s">
        <v>87</v>
      </c>
      <c r="D17" s="245" t="s">
        <v>88</v>
      </c>
      <c r="E17" s="245"/>
      <c r="F17" s="62">
        <v>34</v>
      </c>
      <c r="G17" s="246" t="s">
        <v>89</v>
      </c>
      <c r="H17" s="247"/>
      <c r="I17" s="245" t="s">
        <v>90</v>
      </c>
      <c r="J17" s="245"/>
      <c r="K17" s="245"/>
      <c r="L17" s="245"/>
      <c r="M17" s="64"/>
      <c r="N17" s="62">
        <v>20</v>
      </c>
    </row>
    <row r="18" spans="1:14" x14ac:dyDescent="0.2">
      <c r="A18" s="61" t="s">
        <v>91</v>
      </c>
      <c r="B18" s="62" t="s">
        <v>81</v>
      </c>
      <c r="C18" s="63" t="s">
        <v>92</v>
      </c>
      <c r="D18" s="245" t="s">
        <v>93</v>
      </c>
      <c r="E18" s="245"/>
      <c r="F18" s="62">
        <v>29</v>
      </c>
      <c r="G18" s="246" t="s">
        <v>94</v>
      </c>
      <c r="H18" s="247"/>
      <c r="I18" s="245" t="s">
        <v>95</v>
      </c>
      <c r="J18" s="245"/>
      <c r="K18" s="245"/>
      <c r="L18" s="245"/>
      <c r="M18" s="64"/>
      <c r="N18" s="62">
        <v>21</v>
      </c>
    </row>
    <row r="19" spans="1:14" x14ac:dyDescent="0.2">
      <c r="A19" s="61" t="s">
        <v>96</v>
      </c>
      <c r="B19" s="62" t="s">
        <v>81</v>
      </c>
      <c r="C19" s="63" t="s">
        <v>97</v>
      </c>
      <c r="D19" s="245" t="s">
        <v>98</v>
      </c>
      <c r="E19" s="245"/>
      <c r="F19" s="62">
        <v>22</v>
      </c>
      <c r="G19" s="246" t="s">
        <v>97</v>
      </c>
      <c r="H19" s="247"/>
      <c r="I19" s="245" t="s">
        <v>98</v>
      </c>
      <c r="J19" s="245"/>
      <c r="K19" s="245"/>
      <c r="L19" s="245"/>
      <c r="M19" s="64"/>
      <c r="N19" s="62">
        <v>22</v>
      </c>
    </row>
    <row r="20" spans="1:14" ht="13.5" thickBot="1" x14ac:dyDescent="0.25">
      <c r="A20" s="78" t="s">
        <v>99</v>
      </c>
      <c r="B20" s="67" t="s">
        <v>100</v>
      </c>
      <c r="C20" s="68" t="s">
        <v>101</v>
      </c>
      <c r="D20" s="252" t="s">
        <v>102</v>
      </c>
      <c r="E20" s="252"/>
      <c r="F20" s="67">
        <v>40</v>
      </c>
      <c r="G20" s="253" t="s">
        <v>103</v>
      </c>
      <c r="H20" s="254"/>
      <c r="I20" s="252" t="s">
        <v>104</v>
      </c>
      <c r="J20" s="252"/>
      <c r="K20" s="252"/>
      <c r="L20" s="252"/>
      <c r="M20" s="69"/>
      <c r="N20" s="67">
        <v>32</v>
      </c>
    </row>
    <row r="21" spans="1:14" ht="14.25" x14ac:dyDescent="0.2">
      <c r="A21" s="79"/>
      <c r="B21" s="55"/>
      <c r="C21" s="56"/>
      <c r="D21" s="255" t="s">
        <v>76</v>
      </c>
      <c r="E21" s="255"/>
      <c r="F21" s="72">
        <v>155</v>
      </c>
      <c r="G21" s="256"/>
      <c r="H21" s="257"/>
      <c r="I21" s="255" t="s">
        <v>76</v>
      </c>
      <c r="J21" s="255"/>
      <c r="K21" s="255"/>
      <c r="L21" s="255"/>
      <c r="M21" s="255"/>
      <c r="N21" s="72">
        <v>116</v>
      </c>
    </row>
    <row r="22" spans="1:14" ht="15" thickBot="1" x14ac:dyDescent="0.25">
      <c r="A22" s="263"/>
      <c r="B22" s="264"/>
      <c r="C22" s="258" t="s">
        <v>105</v>
      </c>
      <c r="D22" s="259"/>
      <c r="E22" s="259"/>
      <c r="F22" s="75" t="s">
        <v>106</v>
      </c>
      <c r="G22" s="260" t="s">
        <v>78</v>
      </c>
      <c r="H22" s="261"/>
      <c r="I22" s="261"/>
      <c r="J22" s="261"/>
      <c r="K22" s="261"/>
      <c r="L22" s="261"/>
      <c r="M22" s="261"/>
      <c r="N22" s="75">
        <v>116</v>
      </c>
    </row>
    <row r="23" spans="1:14" ht="15" x14ac:dyDescent="0.2">
      <c r="A23" s="124" t="s">
        <v>107</v>
      </c>
      <c r="B23" s="125"/>
      <c r="C23" s="126"/>
      <c r="D23" s="250"/>
      <c r="E23" s="250"/>
      <c r="F23" s="127"/>
      <c r="G23" s="249"/>
      <c r="H23" s="250"/>
      <c r="I23" s="251"/>
      <c r="J23" s="251"/>
      <c r="K23" s="251"/>
      <c r="L23" s="251"/>
      <c r="M23" s="105"/>
      <c r="N23" s="128"/>
    </row>
    <row r="24" spans="1:14" x14ac:dyDescent="0.2">
      <c r="A24" s="129" t="s">
        <v>108</v>
      </c>
      <c r="B24" s="81" t="s">
        <v>109</v>
      </c>
      <c r="C24" s="130" t="s">
        <v>66</v>
      </c>
      <c r="D24" s="262" t="s">
        <v>110</v>
      </c>
      <c r="E24" s="262"/>
      <c r="F24" s="62">
        <v>27</v>
      </c>
      <c r="G24" s="246" t="s">
        <v>60</v>
      </c>
      <c r="H24" s="247"/>
      <c r="I24" s="262" t="s">
        <v>111</v>
      </c>
      <c r="J24" s="262"/>
      <c r="K24" s="262"/>
      <c r="L24" s="262"/>
      <c r="M24" s="106"/>
      <c r="N24" s="131">
        <v>13</v>
      </c>
    </row>
    <row r="25" spans="1:14" x14ac:dyDescent="0.2">
      <c r="A25" s="129" t="s">
        <v>112</v>
      </c>
      <c r="B25" s="81" t="s">
        <v>109</v>
      </c>
      <c r="C25" s="130" t="s">
        <v>113</v>
      </c>
      <c r="D25" s="262" t="s">
        <v>114</v>
      </c>
      <c r="E25" s="262"/>
      <c r="F25" s="62">
        <v>107</v>
      </c>
      <c r="G25" s="246" t="s">
        <v>115</v>
      </c>
      <c r="H25" s="247"/>
      <c r="I25" s="262" t="s">
        <v>116</v>
      </c>
      <c r="J25" s="262"/>
      <c r="K25" s="262"/>
      <c r="L25" s="262"/>
      <c r="M25" s="106"/>
      <c r="N25" s="131">
        <v>33</v>
      </c>
    </row>
    <row r="26" spans="1:14" x14ac:dyDescent="0.2">
      <c r="A26" s="129" t="s">
        <v>117</v>
      </c>
      <c r="B26" s="81" t="s">
        <v>109</v>
      </c>
      <c r="C26" s="130" t="s">
        <v>118</v>
      </c>
      <c r="D26" s="262" t="s">
        <v>119</v>
      </c>
      <c r="E26" s="262"/>
      <c r="F26" s="62">
        <v>40</v>
      </c>
      <c r="G26" s="246" t="s">
        <v>120</v>
      </c>
      <c r="H26" s="247"/>
      <c r="I26" s="262" t="s">
        <v>121</v>
      </c>
      <c r="J26" s="262"/>
      <c r="K26" s="262"/>
      <c r="L26" s="262"/>
      <c r="M26" s="106"/>
      <c r="N26" s="131">
        <v>7</v>
      </c>
    </row>
    <row r="27" spans="1:14" x14ac:dyDescent="0.2">
      <c r="A27" s="129" t="s">
        <v>122</v>
      </c>
      <c r="B27" s="81" t="s">
        <v>109</v>
      </c>
      <c r="C27" s="130" t="s">
        <v>118</v>
      </c>
      <c r="D27" s="262" t="s">
        <v>123</v>
      </c>
      <c r="E27" s="262"/>
      <c r="F27" s="62">
        <v>40</v>
      </c>
      <c r="G27" s="246" t="s">
        <v>124</v>
      </c>
      <c r="H27" s="247"/>
      <c r="I27" s="262" t="s">
        <v>125</v>
      </c>
      <c r="J27" s="262"/>
      <c r="K27" s="262"/>
      <c r="L27" s="262"/>
      <c r="M27" s="106"/>
      <c r="N27" s="131">
        <v>10</v>
      </c>
    </row>
    <row r="28" spans="1:14" x14ac:dyDescent="0.2">
      <c r="A28" s="129" t="s">
        <v>126</v>
      </c>
      <c r="B28" s="81" t="s">
        <v>109</v>
      </c>
      <c r="C28" s="130" t="s">
        <v>188</v>
      </c>
      <c r="D28" s="262" t="s">
        <v>306</v>
      </c>
      <c r="E28" s="262"/>
      <c r="F28" s="62">
        <v>53</v>
      </c>
      <c r="G28" s="246" t="s">
        <v>120</v>
      </c>
      <c r="H28" s="247"/>
      <c r="I28" s="262" t="s">
        <v>127</v>
      </c>
      <c r="J28" s="262"/>
      <c r="K28" s="262"/>
      <c r="L28" s="262"/>
      <c r="M28" s="106"/>
      <c r="N28" s="131">
        <v>7</v>
      </c>
    </row>
    <row r="29" spans="1:14" x14ac:dyDescent="0.2">
      <c r="A29" s="129" t="s">
        <v>128</v>
      </c>
      <c r="B29" s="81" t="s">
        <v>109</v>
      </c>
      <c r="C29" s="130" t="s">
        <v>118</v>
      </c>
      <c r="D29" s="262" t="s">
        <v>119</v>
      </c>
      <c r="E29" s="262"/>
      <c r="F29" s="62">
        <v>40</v>
      </c>
      <c r="G29" s="246" t="s">
        <v>120</v>
      </c>
      <c r="H29" s="247"/>
      <c r="I29" s="262" t="s">
        <v>127</v>
      </c>
      <c r="J29" s="262"/>
      <c r="K29" s="262"/>
      <c r="L29" s="262"/>
      <c r="M29" s="106"/>
      <c r="N29" s="131">
        <v>7</v>
      </c>
    </row>
    <row r="30" spans="1:14" x14ac:dyDescent="0.2">
      <c r="A30" s="129" t="s">
        <v>129</v>
      </c>
      <c r="B30" s="81" t="s">
        <v>109</v>
      </c>
      <c r="C30" s="130" t="s">
        <v>130</v>
      </c>
      <c r="D30" s="262" t="s">
        <v>131</v>
      </c>
      <c r="E30" s="262"/>
      <c r="F30" s="62">
        <v>34</v>
      </c>
      <c r="G30" s="246" t="s">
        <v>132</v>
      </c>
      <c r="H30" s="247"/>
      <c r="I30" s="262" t="s">
        <v>133</v>
      </c>
      <c r="J30" s="262"/>
      <c r="K30" s="262"/>
      <c r="L30" s="262"/>
      <c r="M30" s="106"/>
      <c r="N30" s="131">
        <v>22</v>
      </c>
    </row>
    <row r="31" spans="1:14" x14ac:dyDescent="0.2">
      <c r="A31" s="129" t="s">
        <v>134</v>
      </c>
      <c r="B31" s="81" t="s">
        <v>109</v>
      </c>
      <c r="C31" s="130" t="s">
        <v>118</v>
      </c>
      <c r="D31" s="262" t="s">
        <v>135</v>
      </c>
      <c r="E31" s="262"/>
      <c r="F31" s="62">
        <v>40</v>
      </c>
      <c r="G31" s="246" t="s">
        <v>55</v>
      </c>
      <c r="H31" s="247"/>
      <c r="I31" s="262" t="s">
        <v>136</v>
      </c>
      <c r="J31" s="262"/>
      <c r="K31" s="262"/>
      <c r="L31" s="262"/>
      <c r="M31" s="106"/>
      <c r="N31" s="131">
        <v>20</v>
      </c>
    </row>
    <row r="32" spans="1:14" ht="13.5" thickBot="1" x14ac:dyDescent="0.25">
      <c r="A32" s="132" t="s">
        <v>137</v>
      </c>
      <c r="B32" s="82" t="s">
        <v>109</v>
      </c>
      <c r="C32" s="68" t="s">
        <v>130</v>
      </c>
      <c r="D32" s="252" t="s">
        <v>307</v>
      </c>
      <c r="E32" s="252"/>
      <c r="F32" s="67">
        <v>28</v>
      </c>
      <c r="G32" s="253" t="s">
        <v>138</v>
      </c>
      <c r="H32" s="254"/>
      <c r="I32" s="252" t="s">
        <v>139</v>
      </c>
      <c r="J32" s="252"/>
      <c r="K32" s="252"/>
      <c r="L32" s="252"/>
      <c r="M32" s="104"/>
      <c r="N32" s="133">
        <v>17</v>
      </c>
    </row>
    <row r="33" spans="1:14" ht="13.5" customHeight="1" x14ac:dyDescent="0.2">
      <c r="A33" s="265"/>
      <c r="B33" s="266"/>
      <c r="C33" s="56"/>
      <c r="D33" s="267" t="s">
        <v>76</v>
      </c>
      <c r="E33" s="267"/>
      <c r="F33" s="72">
        <v>427</v>
      </c>
      <c r="G33" s="268"/>
      <c r="H33" s="269"/>
      <c r="I33" s="267" t="s">
        <v>76</v>
      </c>
      <c r="J33" s="267"/>
      <c r="K33" s="267"/>
      <c r="L33" s="267"/>
      <c r="M33" s="267"/>
      <c r="N33" s="72">
        <v>136</v>
      </c>
    </row>
    <row r="34" spans="1:14" ht="15" thickBot="1" x14ac:dyDescent="0.25">
      <c r="A34" s="270"/>
      <c r="B34" s="271"/>
      <c r="C34" s="272" t="s">
        <v>105</v>
      </c>
      <c r="D34" s="259"/>
      <c r="E34" s="259"/>
      <c r="F34" s="75" t="s">
        <v>143</v>
      </c>
      <c r="G34" s="260" t="s">
        <v>78</v>
      </c>
      <c r="H34" s="261"/>
      <c r="I34" s="261"/>
      <c r="J34" s="261"/>
      <c r="K34" s="261"/>
      <c r="L34" s="261"/>
      <c r="M34" s="261"/>
      <c r="N34" s="75">
        <v>136</v>
      </c>
    </row>
    <row r="35" spans="1:14" ht="14.25" x14ac:dyDescent="0.2">
      <c r="A35" s="80" t="s">
        <v>144</v>
      </c>
      <c r="B35" s="83"/>
      <c r="C35" s="56"/>
      <c r="D35" s="250"/>
      <c r="E35" s="250"/>
      <c r="F35" s="77"/>
      <c r="G35" s="249"/>
      <c r="H35" s="250"/>
      <c r="I35" s="250"/>
      <c r="J35" s="250"/>
      <c r="K35" s="250"/>
      <c r="L35" s="250"/>
      <c r="M35" s="58"/>
      <c r="N35" s="77"/>
    </row>
    <row r="36" spans="1:14" x14ac:dyDescent="0.2">
      <c r="A36" s="61" t="s">
        <v>140</v>
      </c>
      <c r="B36" s="81" t="s">
        <v>109</v>
      </c>
      <c r="C36" s="63" t="s">
        <v>141</v>
      </c>
      <c r="D36" s="245" t="s">
        <v>142</v>
      </c>
      <c r="E36" s="245"/>
      <c r="F36" s="62">
        <v>41</v>
      </c>
      <c r="G36" s="246" t="s">
        <v>62</v>
      </c>
      <c r="H36" s="247"/>
      <c r="I36" s="245" t="s">
        <v>63</v>
      </c>
      <c r="J36" s="245"/>
      <c r="K36" s="245"/>
      <c r="L36" s="245"/>
      <c r="M36" s="64"/>
      <c r="N36" s="62">
        <v>0</v>
      </c>
    </row>
    <row r="37" spans="1:14" x14ac:dyDescent="0.2">
      <c r="A37" s="65" t="s">
        <v>145</v>
      </c>
      <c r="B37" s="81" t="s">
        <v>146</v>
      </c>
      <c r="C37" s="63" t="s">
        <v>62</v>
      </c>
      <c r="D37" s="245" t="s">
        <v>63</v>
      </c>
      <c r="E37" s="245"/>
      <c r="F37" s="62">
        <v>0</v>
      </c>
      <c r="G37" s="246" t="s">
        <v>147</v>
      </c>
      <c r="H37" s="247"/>
      <c r="I37" s="245" t="s">
        <v>148</v>
      </c>
      <c r="J37" s="245"/>
      <c r="K37" s="245"/>
      <c r="L37" s="245"/>
      <c r="M37" s="64"/>
      <c r="N37" s="62">
        <v>47</v>
      </c>
    </row>
    <row r="38" spans="1:14" x14ac:dyDescent="0.2">
      <c r="A38" s="61" t="s">
        <v>149</v>
      </c>
      <c r="B38" s="81" t="s">
        <v>150</v>
      </c>
      <c r="C38" s="63" t="s">
        <v>51</v>
      </c>
      <c r="D38" s="245" t="s">
        <v>151</v>
      </c>
      <c r="E38" s="245"/>
      <c r="F38" s="62">
        <v>11</v>
      </c>
      <c r="G38" s="246" t="s">
        <v>51</v>
      </c>
      <c r="H38" s="247"/>
      <c r="I38" s="245" t="s">
        <v>151</v>
      </c>
      <c r="J38" s="245"/>
      <c r="K38" s="245"/>
      <c r="L38" s="245"/>
      <c r="M38" s="64"/>
      <c r="N38" s="62">
        <v>11</v>
      </c>
    </row>
    <row r="39" spans="1:14" x14ac:dyDescent="0.2">
      <c r="A39" s="61" t="s">
        <v>152</v>
      </c>
      <c r="B39" s="81" t="s">
        <v>153</v>
      </c>
      <c r="C39" s="63" t="s">
        <v>154</v>
      </c>
      <c r="D39" s="245" t="s">
        <v>155</v>
      </c>
      <c r="E39" s="245"/>
      <c r="F39" s="62">
        <v>67</v>
      </c>
      <c r="G39" s="246" t="s">
        <v>66</v>
      </c>
      <c r="H39" s="247"/>
      <c r="I39" s="245" t="s">
        <v>110</v>
      </c>
      <c r="J39" s="245"/>
      <c r="K39" s="245"/>
      <c r="L39" s="245"/>
      <c r="M39" s="64"/>
      <c r="N39" s="62">
        <v>22</v>
      </c>
    </row>
    <row r="40" spans="1:14" x14ac:dyDescent="0.2">
      <c r="A40" s="61" t="s">
        <v>156</v>
      </c>
      <c r="B40" s="81" t="s">
        <v>153</v>
      </c>
      <c r="C40" s="63" t="s">
        <v>62</v>
      </c>
      <c r="D40" s="245" t="s">
        <v>63</v>
      </c>
      <c r="E40" s="245"/>
      <c r="F40" s="62">
        <v>0</v>
      </c>
      <c r="G40" s="246" t="s">
        <v>66</v>
      </c>
      <c r="H40" s="247"/>
      <c r="I40" s="245" t="s">
        <v>110</v>
      </c>
      <c r="J40" s="245"/>
      <c r="K40" s="245"/>
      <c r="L40" s="245"/>
      <c r="M40" s="64"/>
      <c r="N40" s="62">
        <v>22</v>
      </c>
    </row>
    <row r="41" spans="1:14" x14ac:dyDescent="0.2">
      <c r="A41" s="61" t="s">
        <v>157</v>
      </c>
      <c r="B41" s="81" t="s">
        <v>153</v>
      </c>
      <c r="C41" s="63" t="s">
        <v>154</v>
      </c>
      <c r="D41" s="245" t="s">
        <v>155</v>
      </c>
      <c r="E41" s="245"/>
      <c r="F41" s="62">
        <v>67</v>
      </c>
      <c r="G41" s="246" t="s">
        <v>115</v>
      </c>
      <c r="H41" s="247"/>
      <c r="I41" s="245" t="s">
        <v>158</v>
      </c>
      <c r="J41" s="245"/>
      <c r="K41" s="245"/>
      <c r="L41" s="245"/>
      <c r="M41" s="64"/>
      <c r="N41" s="62">
        <v>28</v>
      </c>
    </row>
    <row r="42" spans="1:14" ht="13.5" thickBot="1" x14ac:dyDescent="0.25">
      <c r="A42" s="78" t="s">
        <v>159</v>
      </c>
      <c r="B42" s="82" t="s">
        <v>160</v>
      </c>
      <c r="C42" s="68">
        <v>1400</v>
      </c>
      <c r="D42" s="252" t="s">
        <v>161</v>
      </c>
      <c r="E42" s="252"/>
      <c r="F42" s="67">
        <v>11</v>
      </c>
      <c r="G42" s="253" t="s">
        <v>162</v>
      </c>
      <c r="H42" s="254"/>
      <c r="I42" s="252" t="s">
        <v>161</v>
      </c>
      <c r="J42" s="252"/>
      <c r="K42" s="252"/>
      <c r="L42" s="252"/>
      <c r="M42" s="69"/>
      <c r="N42" s="67">
        <v>11</v>
      </c>
    </row>
    <row r="43" spans="1:14" ht="14.25" x14ac:dyDescent="0.2">
      <c r="A43" s="273"/>
      <c r="B43" s="274"/>
      <c r="C43" s="56"/>
      <c r="D43" s="255" t="s">
        <v>76</v>
      </c>
      <c r="E43" s="255"/>
      <c r="F43" s="72">
        <v>183</v>
      </c>
      <c r="G43" s="256"/>
      <c r="H43" s="257"/>
      <c r="I43" s="255" t="s">
        <v>76</v>
      </c>
      <c r="J43" s="255"/>
      <c r="K43" s="255"/>
      <c r="L43" s="255"/>
      <c r="M43" s="255"/>
      <c r="N43" s="72">
        <v>122</v>
      </c>
    </row>
    <row r="44" spans="1:14" ht="15" thickBot="1" x14ac:dyDescent="0.25">
      <c r="A44" s="263"/>
      <c r="B44" s="275"/>
      <c r="C44" s="272" t="s">
        <v>105</v>
      </c>
      <c r="D44" s="259"/>
      <c r="E44" s="259"/>
      <c r="F44" s="75" t="s">
        <v>163</v>
      </c>
      <c r="G44" s="260" t="s">
        <v>78</v>
      </c>
      <c r="H44" s="261"/>
      <c r="I44" s="261"/>
      <c r="J44" s="261"/>
      <c r="K44" s="261"/>
      <c r="L44" s="261"/>
      <c r="M44" s="261"/>
      <c r="N44" s="75">
        <v>123</v>
      </c>
    </row>
    <row r="45" spans="1:14" ht="14.25" x14ac:dyDescent="0.2">
      <c r="A45" s="80" t="s">
        <v>36</v>
      </c>
      <c r="B45" s="83"/>
      <c r="C45" s="56"/>
      <c r="D45" s="250"/>
      <c r="E45" s="250"/>
      <c r="F45" s="77"/>
      <c r="G45" s="249"/>
      <c r="H45" s="250"/>
      <c r="I45" s="250"/>
      <c r="J45" s="250"/>
      <c r="K45" s="250"/>
      <c r="L45" s="250"/>
      <c r="M45" s="58"/>
      <c r="N45" s="77"/>
    </row>
    <row r="46" spans="1:14" x14ac:dyDescent="0.2">
      <c r="A46" s="61" t="s">
        <v>164</v>
      </c>
      <c r="B46" s="81" t="s">
        <v>165</v>
      </c>
      <c r="C46" s="63" t="s">
        <v>166</v>
      </c>
      <c r="D46" s="245" t="s">
        <v>167</v>
      </c>
      <c r="E46" s="245"/>
      <c r="F46" s="62">
        <v>106</v>
      </c>
      <c r="G46" s="246" t="s">
        <v>168</v>
      </c>
      <c r="H46" s="247"/>
      <c r="I46" s="245" t="s">
        <v>169</v>
      </c>
      <c r="J46" s="245"/>
      <c r="K46" s="245"/>
      <c r="L46" s="245"/>
      <c r="M46" s="64"/>
      <c r="N46" s="62">
        <v>47</v>
      </c>
    </row>
    <row r="47" spans="1:14" x14ac:dyDescent="0.2">
      <c r="A47" s="61" t="s">
        <v>170</v>
      </c>
      <c r="B47" s="81" t="s">
        <v>171</v>
      </c>
      <c r="C47" s="63" t="s">
        <v>172</v>
      </c>
      <c r="D47" s="245" t="s">
        <v>173</v>
      </c>
      <c r="E47" s="245"/>
      <c r="F47" s="62">
        <v>100</v>
      </c>
      <c r="G47" s="246" t="s">
        <v>174</v>
      </c>
      <c r="H47" s="247"/>
      <c r="I47" s="245" t="s">
        <v>175</v>
      </c>
      <c r="J47" s="245"/>
      <c r="K47" s="245"/>
      <c r="L47" s="245"/>
      <c r="M47" s="64"/>
      <c r="N47" s="62">
        <v>48</v>
      </c>
    </row>
    <row r="48" spans="1:14" x14ac:dyDescent="0.2">
      <c r="A48" s="61" t="s">
        <v>176</v>
      </c>
      <c r="B48" s="81" t="s">
        <v>171</v>
      </c>
      <c r="C48" s="63" t="s">
        <v>177</v>
      </c>
      <c r="D48" s="245" t="s">
        <v>63</v>
      </c>
      <c r="E48" s="245"/>
      <c r="F48" s="62">
        <v>0</v>
      </c>
      <c r="G48" s="246" t="s">
        <v>178</v>
      </c>
      <c r="H48" s="247"/>
      <c r="I48" s="245" t="s">
        <v>179</v>
      </c>
      <c r="J48" s="245"/>
      <c r="K48" s="245"/>
      <c r="L48" s="245"/>
      <c r="M48" s="64"/>
      <c r="N48" s="62">
        <v>10</v>
      </c>
    </row>
    <row r="49" spans="1:14" ht="13.5" thickBot="1" x14ac:dyDescent="0.25">
      <c r="A49" s="78" t="s">
        <v>180</v>
      </c>
      <c r="B49" s="82" t="s">
        <v>45</v>
      </c>
      <c r="C49" s="68" t="s">
        <v>124</v>
      </c>
      <c r="D49" s="252" t="s">
        <v>181</v>
      </c>
      <c r="E49" s="252"/>
      <c r="F49" s="67">
        <v>19</v>
      </c>
      <c r="G49" s="253" t="s">
        <v>62</v>
      </c>
      <c r="H49" s="254"/>
      <c r="I49" s="252" t="s">
        <v>63</v>
      </c>
      <c r="J49" s="252"/>
      <c r="K49" s="252"/>
      <c r="L49" s="252"/>
      <c r="M49" s="69"/>
      <c r="N49" s="67">
        <v>0</v>
      </c>
    </row>
    <row r="50" spans="1:14" ht="14.25" x14ac:dyDescent="0.2">
      <c r="A50" s="273"/>
      <c r="B50" s="274"/>
      <c r="C50" s="56"/>
      <c r="D50" s="255" t="s">
        <v>76</v>
      </c>
      <c r="E50" s="255"/>
      <c r="F50" s="72">
        <v>225</v>
      </c>
      <c r="G50" s="256"/>
      <c r="H50" s="257"/>
      <c r="I50" s="255" t="s">
        <v>76</v>
      </c>
      <c r="J50" s="255"/>
      <c r="K50" s="255"/>
      <c r="L50" s="255"/>
      <c r="M50" s="255"/>
      <c r="N50" s="72">
        <v>105</v>
      </c>
    </row>
    <row r="51" spans="1:14" ht="15" thickBot="1" x14ac:dyDescent="0.25">
      <c r="A51" s="263"/>
      <c r="B51" s="275"/>
      <c r="C51" s="272" t="s">
        <v>182</v>
      </c>
      <c r="D51" s="259"/>
      <c r="E51" s="259"/>
      <c r="F51" s="75" t="s">
        <v>183</v>
      </c>
      <c r="G51" s="260" t="s">
        <v>78</v>
      </c>
      <c r="H51" s="261"/>
      <c r="I51" s="261"/>
      <c r="J51" s="261"/>
      <c r="K51" s="261"/>
      <c r="L51" s="261"/>
      <c r="M51" s="261"/>
      <c r="N51" s="75">
        <v>104</v>
      </c>
    </row>
    <row r="52" spans="1:14" ht="14.25" x14ac:dyDescent="0.2">
      <c r="A52" s="80" t="s">
        <v>184</v>
      </c>
      <c r="B52" s="84"/>
      <c r="C52" s="56"/>
      <c r="D52" s="250"/>
      <c r="E52" s="250"/>
      <c r="F52" s="77"/>
      <c r="G52" s="249"/>
      <c r="H52" s="250"/>
      <c r="I52" s="250"/>
      <c r="J52" s="276"/>
      <c r="K52" s="276"/>
      <c r="L52" s="276"/>
      <c r="M52" s="276"/>
      <c r="N52" s="77"/>
    </row>
    <row r="53" spans="1:14" ht="14.25" x14ac:dyDescent="0.2">
      <c r="A53" s="65" t="s">
        <v>185</v>
      </c>
      <c r="B53" s="83"/>
      <c r="C53" s="63" t="s">
        <v>62</v>
      </c>
      <c r="D53" s="245" t="s">
        <v>63</v>
      </c>
      <c r="E53" s="245"/>
      <c r="F53" s="77"/>
      <c r="G53" s="246" t="s">
        <v>120</v>
      </c>
      <c r="H53" s="277"/>
      <c r="I53" s="277"/>
      <c r="J53" s="276" t="s">
        <v>186</v>
      </c>
      <c r="K53" s="276"/>
      <c r="L53" s="276"/>
      <c r="M53" s="276"/>
      <c r="N53" s="77"/>
    </row>
    <row r="54" spans="1:14" ht="14.25" customHeight="1" x14ac:dyDescent="0.2">
      <c r="A54" s="65" t="s">
        <v>187</v>
      </c>
      <c r="B54" s="83"/>
      <c r="C54" s="63" t="s">
        <v>62</v>
      </c>
      <c r="D54" s="245" t="s">
        <v>63</v>
      </c>
      <c r="E54" s="245"/>
      <c r="F54" s="77"/>
      <c r="G54" s="246" t="s">
        <v>188</v>
      </c>
      <c r="H54" s="277"/>
      <c r="I54" s="277"/>
      <c r="J54" s="276" t="s">
        <v>189</v>
      </c>
      <c r="K54" s="276"/>
      <c r="L54" s="276"/>
      <c r="M54" s="276"/>
      <c r="N54" s="77"/>
    </row>
    <row r="55" spans="1:14" ht="14.25" customHeight="1" x14ac:dyDescent="0.2">
      <c r="A55" s="61" t="s">
        <v>190</v>
      </c>
      <c r="B55" s="84"/>
      <c r="C55" s="63" t="s">
        <v>191</v>
      </c>
      <c r="D55" s="245" t="s">
        <v>192</v>
      </c>
      <c r="E55" s="245"/>
      <c r="F55" s="77"/>
      <c r="G55" s="246" t="s">
        <v>193</v>
      </c>
      <c r="H55" s="277"/>
      <c r="I55" s="277"/>
      <c r="J55" s="276" t="s">
        <v>194</v>
      </c>
      <c r="K55" s="276"/>
      <c r="L55" s="276"/>
      <c r="M55" s="276"/>
      <c r="N55" s="77"/>
    </row>
    <row r="56" spans="1:14" ht="14.25" customHeight="1" x14ac:dyDescent="0.2">
      <c r="A56" s="65" t="s">
        <v>195</v>
      </c>
      <c r="B56" s="83"/>
      <c r="C56" s="63" t="s">
        <v>62</v>
      </c>
      <c r="D56" s="245" t="s">
        <v>63</v>
      </c>
      <c r="E56" s="245"/>
      <c r="F56" s="77"/>
      <c r="G56" s="246" t="s">
        <v>55</v>
      </c>
      <c r="H56" s="277"/>
      <c r="I56" s="277"/>
      <c r="J56" s="276" t="s">
        <v>196</v>
      </c>
      <c r="K56" s="276"/>
      <c r="L56" s="276"/>
      <c r="M56" s="276"/>
      <c r="N56" s="77"/>
    </row>
    <row r="57" spans="1:14" ht="14.25" customHeight="1" thickBot="1" x14ac:dyDescent="0.25">
      <c r="A57" s="66" t="s">
        <v>197</v>
      </c>
      <c r="B57" s="85"/>
      <c r="C57" s="68" t="s">
        <v>62</v>
      </c>
      <c r="D57" s="252" t="s">
        <v>63</v>
      </c>
      <c r="E57" s="252"/>
      <c r="F57" s="86"/>
      <c r="G57" s="253" t="s">
        <v>118</v>
      </c>
      <c r="H57" s="254"/>
      <c r="I57" s="254"/>
      <c r="J57" s="276" t="s">
        <v>198</v>
      </c>
      <c r="K57" s="276"/>
      <c r="L57" s="276"/>
      <c r="M57" s="276"/>
      <c r="N57" s="86"/>
    </row>
    <row r="58" spans="1:14" ht="13.5" customHeight="1" x14ac:dyDescent="0.2">
      <c r="A58" s="80" t="s">
        <v>199</v>
      </c>
      <c r="B58" s="84"/>
      <c r="C58" s="56"/>
      <c r="D58" s="250"/>
      <c r="E58" s="250"/>
      <c r="F58" s="77"/>
      <c r="G58" s="249"/>
      <c r="H58" s="250"/>
      <c r="I58" s="250"/>
      <c r="J58" s="250"/>
      <c r="K58" s="250"/>
      <c r="L58" s="250"/>
      <c r="M58" s="250"/>
      <c r="N58" s="77"/>
    </row>
    <row r="59" spans="1:14" ht="14.25" x14ac:dyDescent="0.2">
      <c r="A59" s="65" t="s">
        <v>200</v>
      </c>
      <c r="B59" s="83"/>
      <c r="C59" s="63" t="s">
        <v>62</v>
      </c>
      <c r="D59" s="245" t="s">
        <v>63</v>
      </c>
      <c r="E59" s="245"/>
      <c r="F59" s="77"/>
      <c r="G59" s="246" t="s">
        <v>201</v>
      </c>
      <c r="H59" s="277"/>
      <c r="I59" s="277"/>
      <c r="J59" s="276" t="s">
        <v>202</v>
      </c>
      <c r="K59" s="276"/>
      <c r="L59" s="276"/>
      <c r="M59" s="276"/>
      <c r="N59" s="77"/>
    </row>
    <row r="60" spans="1:14" ht="14.25" customHeight="1" x14ac:dyDescent="0.2">
      <c r="A60" s="65" t="s">
        <v>203</v>
      </c>
      <c r="B60" s="83"/>
      <c r="C60" s="63" t="s">
        <v>62</v>
      </c>
      <c r="D60" s="245" t="s">
        <v>63</v>
      </c>
      <c r="E60" s="245"/>
      <c r="F60" s="77"/>
      <c r="G60" s="246" t="s">
        <v>204</v>
      </c>
      <c r="H60" s="277"/>
      <c r="I60" s="277"/>
      <c r="J60" s="276" t="s">
        <v>205</v>
      </c>
      <c r="K60" s="276"/>
      <c r="L60" s="276"/>
      <c r="M60" s="276"/>
      <c r="N60" s="77"/>
    </row>
    <row r="61" spans="1:14" ht="14.25" customHeight="1" x14ac:dyDescent="0.2">
      <c r="A61" s="65" t="s">
        <v>206</v>
      </c>
      <c r="B61" s="83"/>
      <c r="C61" s="63" t="s">
        <v>62</v>
      </c>
      <c r="D61" s="245" t="s">
        <v>63</v>
      </c>
      <c r="E61" s="245"/>
      <c r="F61" s="77"/>
      <c r="G61" s="246" t="s">
        <v>207</v>
      </c>
      <c r="H61" s="277"/>
      <c r="I61" s="277"/>
      <c r="J61" s="276" t="s">
        <v>208</v>
      </c>
      <c r="K61" s="276"/>
      <c r="L61" s="276"/>
      <c r="M61" s="276"/>
      <c r="N61" s="77"/>
    </row>
    <row r="62" spans="1:14" ht="14.25" customHeight="1" thickBot="1" x14ac:dyDescent="0.25">
      <c r="A62" s="78" t="s">
        <v>209</v>
      </c>
      <c r="B62" s="87"/>
      <c r="C62" s="68" t="s">
        <v>210</v>
      </c>
      <c r="D62" s="252" t="s">
        <v>211</v>
      </c>
      <c r="E62" s="252"/>
      <c r="F62" s="86"/>
      <c r="G62" s="253" t="s">
        <v>177</v>
      </c>
      <c r="H62" s="254"/>
      <c r="I62" s="254"/>
      <c r="J62" s="276" t="s">
        <v>63</v>
      </c>
      <c r="K62" s="276"/>
      <c r="L62" s="276"/>
      <c r="M62" s="276"/>
      <c r="N62" s="86"/>
    </row>
    <row r="63" spans="1:14" ht="13.5" thickBot="1" x14ac:dyDescent="0.25">
      <c r="A63" s="278" t="s">
        <v>212</v>
      </c>
      <c r="B63" s="279"/>
      <c r="C63" s="280" t="s">
        <v>308</v>
      </c>
      <c r="D63" s="281"/>
      <c r="E63" s="281"/>
      <c r="F63" s="86"/>
      <c r="G63" s="282" t="s">
        <v>213</v>
      </c>
      <c r="H63" s="283"/>
      <c r="I63" s="283"/>
      <c r="J63" s="283"/>
      <c r="K63" s="283"/>
      <c r="L63" s="284"/>
      <c r="M63" s="284"/>
      <c r="N63" s="86"/>
    </row>
    <row r="65" spans="1:11" x14ac:dyDescent="0.2">
      <c r="A65" s="88" t="s">
        <v>214</v>
      </c>
    </row>
    <row r="66" spans="1:11" x14ac:dyDescent="0.2">
      <c r="A66" s="229" t="s">
        <v>219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</row>
  </sheetData>
  <mergeCells count="188">
    <mergeCell ref="A66:K66"/>
    <mergeCell ref="A63:B63"/>
    <mergeCell ref="C63:E63"/>
    <mergeCell ref="G63:K63"/>
    <mergeCell ref="L63:M63"/>
    <mergeCell ref="J53:M53"/>
    <mergeCell ref="J54:M54"/>
    <mergeCell ref="J55:M55"/>
    <mergeCell ref="J56:M56"/>
    <mergeCell ref="J57:M57"/>
    <mergeCell ref="J59:M59"/>
    <mergeCell ref="D61:E61"/>
    <mergeCell ref="G61:I61"/>
    <mergeCell ref="D62:E62"/>
    <mergeCell ref="G62:I62"/>
    <mergeCell ref="J61:M61"/>
    <mergeCell ref="J62:M62"/>
    <mergeCell ref="D59:E59"/>
    <mergeCell ref="G59:I59"/>
    <mergeCell ref="D60:E60"/>
    <mergeCell ref="G60:I60"/>
    <mergeCell ref="J60:M60"/>
    <mergeCell ref="D57:E57"/>
    <mergeCell ref="G57:I57"/>
    <mergeCell ref="D58:E58"/>
    <mergeCell ref="G58:I58"/>
    <mergeCell ref="J58:K58"/>
    <mergeCell ref="L58:M58"/>
    <mergeCell ref="D55:E55"/>
    <mergeCell ref="G55:I55"/>
    <mergeCell ref="D56:E56"/>
    <mergeCell ref="G56:I56"/>
    <mergeCell ref="D53:E53"/>
    <mergeCell ref="G53:I53"/>
    <mergeCell ref="D54:E54"/>
    <mergeCell ref="G54:I54"/>
    <mergeCell ref="A51:B51"/>
    <mergeCell ref="C51:E51"/>
    <mergeCell ref="G51:M51"/>
    <mergeCell ref="D52:E52"/>
    <mergeCell ref="G52:I52"/>
    <mergeCell ref="J52:M52"/>
    <mergeCell ref="D49:E49"/>
    <mergeCell ref="G49:H49"/>
    <mergeCell ref="I49:L49"/>
    <mergeCell ref="A50:B50"/>
    <mergeCell ref="D50:E50"/>
    <mergeCell ref="G50:H50"/>
    <mergeCell ref="I50:M50"/>
    <mergeCell ref="D47:E47"/>
    <mergeCell ref="G47:H47"/>
    <mergeCell ref="I47:L47"/>
    <mergeCell ref="D48:E48"/>
    <mergeCell ref="G48:H48"/>
    <mergeCell ref="I48:L48"/>
    <mergeCell ref="D45:E45"/>
    <mergeCell ref="G45:H45"/>
    <mergeCell ref="I45:L45"/>
    <mergeCell ref="D46:E46"/>
    <mergeCell ref="G46:H46"/>
    <mergeCell ref="I46:L46"/>
    <mergeCell ref="A43:B43"/>
    <mergeCell ref="D43:E43"/>
    <mergeCell ref="G43:H43"/>
    <mergeCell ref="I43:M43"/>
    <mergeCell ref="A44:B44"/>
    <mergeCell ref="C44:E44"/>
    <mergeCell ref="G44:M44"/>
    <mergeCell ref="D41:E41"/>
    <mergeCell ref="G41:H41"/>
    <mergeCell ref="I41:L41"/>
    <mergeCell ref="D42:E42"/>
    <mergeCell ref="G42:H42"/>
    <mergeCell ref="I42:L42"/>
    <mergeCell ref="D39:E39"/>
    <mergeCell ref="G39:H39"/>
    <mergeCell ref="I39:L39"/>
    <mergeCell ref="D40:E40"/>
    <mergeCell ref="G40:H40"/>
    <mergeCell ref="I40:L40"/>
    <mergeCell ref="D37:E37"/>
    <mergeCell ref="G37:H37"/>
    <mergeCell ref="I37:L37"/>
    <mergeCell ref="D38:E38"/>
    <mergeCell ref="G38:H38"/>
    <mergeCell ref="I38:L38"/>
    <mergeCell ref="D35:E35"/>
    <mergeCell ref="G35:H35"/>
    <mergeCell ref="I35:L35"/>
    <mergeCell ref="D36:E36"/>
    <mergeCell ref="G36:H36"/>
    <mergeCell ref="I36:L36"/>
    <mergeCell ref="A33:B33"/>
    <mergeCell ref="D33:E33"/>
    <mergeCell ref="G33:H33"/>
    <mergeCell ref="I33:M33"/>
    <mergeCell ref="A34:B34"/>
    <mergeCell ref="C34:E34"/>
    <mergeCell ref="G34:M34"/>
    <mergeCell ref="D32:E32"/>
    <mergeCell ref="G32:H32"/>
    <mergeCell ref="I32:L32"/>
    <mergeCell ref="D30:E30"/>
    <mergeCell ref="G30:H30"/>
    <mergeCell ref="I30:L30"/>
    <mergeCell ref="D31:E31"/>
    <mergeCell ref="G31:H31"/>
    <mergeCell ref="I31:L31"/>
    <mergeCell ref="D28:E28"/>
    <mergeCell ref="G28:H28"/>
    <mergeCell ref="I28:L28"/>
    <mergeCell ref="D29:E29"/>
    <mergeCell ref="G29:H29"/>
    <mergeCell ref="I29:L29"/>
    <mergeCell ref="D26:E26"/>
    <mergeCell ref="G26:H26"/>
    <mergeCell ref="I26:L26"/>
    <mergeCell ref="D27:E27"/>
    <mergeCell ref="G27:H27"/>
    <mergeCell ref="I27:L27"/>
    <mergeCell ref="D24:E24"/>
    <mergeCell ref="G24:H24"/>
    <mergeCell ref="I24:L24"/>
    <mergeCell ref="D25:E25"/>
    <mergeCell ref="G25:H25"/>
    <mergeCell ref="I25:L25"/>
    <mergeCell ref="A22:B22"/>
    <mergeCell ref="C22:E22"/>
    <mergeCell ref="G22:M22"/>
    <mergeCell ref="D23:E23"/>
    <mergeCell ref="G23:H23"/>
    <mergeCell ref="I23:L23"/>
    <mergeCell ref="D20:E20"/>
    <mergeCell ref="G20:H20"/>
    <mergeCell ref="I20:L20"/>
    <mergeCell ref="D21:E21"/>
    <mergeCell ref="G21:H21"/>
    <mergeCell ref="I21:M21"/>
    <mergeCell ref="D18:E18"/>
    <mergeCell ref="G18:H18"/>
    <mergeCell ref="I18:L18"/>
    <mergeCell ref="D19:E19"/>
    <mergeCell ref="G19:H19"/>
    <mergeCell ref="I19:L19"/>
    <mergeCell ref="D16:E16"/>
    <mergeCell ref="G16:H16"/>
    <mergeCell ref="I16:L16"/>
    <mergeCell ref="D17:E17"/>
    <mergeCell ref="G17:H17"/>
    <mergeCell ref="I17:L17"/>
    <mergeCell ref="D13:E13"/>
    <mergeCell ref="G13:H13"/>
    <mergeCell ref="I13:M13"/>
    <mergeCell ref="C14:E14"/>
    <mergeCell ref="G14:M14"/>
    <mergeCell ref="D15:E15"/>
    <mergeCell ref="G15:H15"/>
    <mergeCell ref="I15:L15"/>
    <mergeCell ref="D11:E11"/>
    <mergeCell ref="G11:H11"/>
    <mergeCell ref="I11:L11"/>
    <mergeCell ref="D12:E12"/>
    <mergeCell ref="G12:H12"/>
    <mergeCell ref="I12:L12"/>
    <mergeCell ref="D9:E9"/>
    <mergeCell ref="G9:H9"/>
    <mergeCell ref="I9:L9"/>
    <mergeCell ref="D10:E10"/>
    <mergeCell ref="G10:H10"/>
    <mergeCell ref="I10:L10"/>
    <mergeCell ref="D8:E8"/>
    <mergeCell ref="G8:H8"/>
    <mergeCell ref="I8:L8"/>
    <mergeCell ref="D5:E5"/>
    <mergeCell ref="G5:H5"/>
    <mergeCell ref="I5:L5"/>
    <mergeCell ref="D6:E6"/>
    <mergeCell ref="G6:H6"/>
    <mergeCell ref="I6:L6"/>
    <mergeCell ref="D3:F3"/>
    <mergeCell ref="H3:N3"/>
    <mergeCell ref="C4:D4"/>
    <mergeCell ref="E4:F4"/>
    <mergeCell ref="G4:J4"/>
    <mergeCell ref="K4:N4"/>
    <mergeCell ref="D7:E7"/>
    <mergeCell ref="G7:H7"/>
    <mergeCell ref="I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District Food Group Averages</vt:lpstr>
      <vt:lpstr>Deidentified stores combined</vt:lpstr>
      <vt:lpstr>HFB and CFD</vt:lpstr>
      <vt:lpstr>'Deidentified stores combined'!Print_Area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Carrie Turner</cp:lastModifiedBy>
  <cp:lastPrinted>2020-06-17T04:41:53Z</cp:lastPrinted>
  <dcterms:created xsi:type="dcterms:W3CDTF">2020-06-10T00:27:17Z</dcterms:created>
  <dcterms:modified xsi:type="dcterms:W3CDTF">2022-07-11T05:18:48Z</dcterms:modified>
</cp:coreProperties>
</file>